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1-04\Desktop\"/>
    </mc:Choice>
  </mc:AlternateContent>
  <bookViews>
    <workbookView xWindow="0" yWindow="0" windowWidth="24000" windowHeight="9735" activeTab="1"/>
  </bookViews>
  <sheets>
    <sheet name="Datos Estudiantes" sheetId="4" r:id="rId1"/>
    <sheet name="Planilla Notas" sheetId="3" r:id="rId2"/>
    <sheet name="Informe estudiante" sheetId="5" r:id="rId3"/>
  </sheets>
  <definedNames>
    <definedName name="datosestudiantes">'Datos Estudiantes'!$1:$1048576</definedName>
  </definedNames>
  <calcPr calcId="152511"/>
</workbook>
</file>

<file path=xl/calcChain.xml><?xml version="1.0" encoding="utf-8"?>
<calcChain xmlns="http://schemas.openxmlformats.org/spreadsheetml/2006/main">
  <c r="K15" i="3" l="1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J14" i="3"/>
  <c r="I14" i="3"/>
  <c r="H14" i="3"/>
  <c r="G14" i="3"/>
  <c r="F14" i="3"/>
  <c r="E14" i="3"/>
  <c r="D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14" i="3"/>
  <c r="K14" i="3" s="1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U14" i="3"/>
  <c r="S14" i="3"/>
  <c r="Q14" i="3"/>
  <c r="O14" i="3"/>
  <c r="M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14" i="3"/>
  <c r="V15" i="3" l="1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V14" i="3"/>
  <c r="T14" i="3"/>
  <c r="R14" i="3"/>
  <c r="P14" i="3"/>
  <c r="N14" i="3"/>
  <c r="L18" i="3"/>
  <c r="L22" i="3"/>
  <c r="L26" i="3"/>
  <c r="L30" i="3"/>
  <c r="W30" i="3" s="1"/>
  <c r="X30" i="3" s="1"/>
  <c r="L14" i="3"/>
  <c r="W22" i="3" l="1"/>
  <c r="X22" i="3" s="1"/>
  <c r="W26" i="3"/>
  <c r="X26" i="3" s="1"/>
  <c r="W18" i="3"/>
  <c r="X18" i="3" s="1"/>
  <c r="W14" i="3"/>
  <c r="X14" i="3" s="1"/>
  <c r="L29" i="3"/>
  <c r="W29" i="3" s="1"/>
  <c r="X29" i="3" s="1"/>
  <c r="L17" i="3"/>
  <c r="W17" i="3" s="1"/>
  <c r="X17" i="3" s="1"/>
  <c r="L28" i="3"/>
  <c r="W28" i="3" s="1"/>
  <c r="X28" i="3" s="1"/>
  <c r="L24" i="3"/>
  <c r="W24" i="3" s="1"/>
  <c r="X24" i="3" s="1"/>
  <c r="L20" i="3"/>
  <c r="W20" i="3" s="1"/>
  <c r="X20" i="3" s="1"/>
  <c r="L16" i="3"/>
  <c r="W16" i="3" s="1"/>
  <c r="X16" i="3" s="1"/>
  <c r="L33" i="3"/>
  <c r="W33" i="3" s="1"/>
  <c r="X33" i="3" s="1"/>
  <c r="L25" i="3"/>
  <c r="W25" i="3" s="1"/>
  <c r="X25" i="3" s="1"/>
  <c r="L21" i="3"/>
  <c r="W21" i="3" s="1"/>
  <c r="X21" i="3" s="1"/>
  <c r="L32" i="3"/>
  <c r="W32" i="3" s="1"/>
  <c r="X32" i="3" s="1"/>
  <c r="L31" i="3"/>
  <c r="W31" i="3" s="1"/>
  <c r="X31" i="3" s="1"/>
  <c r="L27" i="3"/>
  <c r="W27" i="3" s="1"/>
  <c r="X27" i="3" s="1"/>
  <c r="L23" i="3"/>
  <c r="W23" i="3" s="1"/>
  <c r="X23" i="3" s="1"/>
  <c r="L19" i="3"/>
  <c r="W19" i="3" s="1"/>
  <c r="X19" i="3" s="1"/>
  <c r="L15" i="3"/>
  <c r="W15" i="3" s="1"/>
  <c r="X15" i="3" s="1"/>
  <c r="X35" i="3" l="1"/>
  <c r="X36" i="3"/>
  <c r="X37" i="3"/>
</calcChain>
</file>

<file path=xl/sharedStrings.xml><?xml version="1.0" encoding="utf-8"?>
<sst xmlns="http://schemas.openxmlformats.org/spreadsheetml/2006/main" count="65" uniqueCount="52">
  <si>
    <t>DEISY HERRERA</t>
  </si>
  <si>
    <t>LINA JARAMILLO</t>
  </si>
  <si>
    <t>DEISY BUSTAMANTE</t>
  </si>
  <si>
    <t>ROBINSON VARGAS</t>
  </si>
  <si>
    <t>CARLOS JARAMILLO</t>
  </si>
  <si>
    <t>ELEANY TRUJILLO</t>
  </si>
  <si>
    <t>OSMAIRA VELEZ</t>
  </si>
  <si>
    <t>PABLO GOMEZ</t>
  </si>
  <si>
    <t>ALEJANDRO SEPULVEDA</t>
  </si>
  <si>
    <t>JOSE CIFUENTES</t>
  </si>
  <si>
    <t>JHON TOBON</t>
  </si>
  <si>
    <t>CLAUDIA MONTES</t>
  </si>
  <si>
    <t>SANDRA MONTOYA</t>
  </si>
  <si>
    <t>CESAR GUARIN</t>
  </si>
  <si>
    <t>CARLOS VERGARA</t>
  </si>
  <si>
    <t>LAURA GONZALEZ</t>
  </si>
  <si>
    <t>DIEGO GONZALEZ</t>
  </si>
  <si>
    <t>DIANA VALENCIA</t>
  </si>
  <si>
    <t>JOSE DAVID VERGARA</t>
  </si>
  <si>
    <t>FREDY MONTES</t>
  </si>
  <si>
    <t>PARCIAL I</t>
  </si>
  <si>
    <t>PARCIAL II</t>
  </si>
  <si>
    <t xml:space="preserve">PLANILLA DE NOTAS PRIMER SEMESTRE </t>
  </si>
  <si>
    <t>COEVALUCIÓN</t>
  </si>
  <si>
    <t>FINAL I</t>
  </si>
  <si>
    <t>FINAL II</t>
  </si>
  <si>
    <t xml:space="preserve">PERIODO 2-2012 </t>
  </si>
  <si>
    <t>SEMESTRE I</t>
  </si>
  <si>
    <t xml:space="preserve">SEGUIMIENTOS  </t>
  </si>
  <si>
    <t>VALOR</t>
  </si>
  <si>
    <t xml:space="preserve">VALOR </t>
  </si>
  <si>
    <t>ESTUDIANTES</t>
  </si>
  <si>
    <t>Def Seg</t>
  </si>
  <si>
    <t>DEF</t>
  </si>
  <si>
    <t>OBSERVACIÓN</t>
  </si>
  <si>
    <t>MAX</t>
  </si>
  <si>
    <t>MIN</t>
  </si>
  <si>
    <t>Promedio</t>
  </si>
  <si>
    <t>codigo</t>
  </si>
  <si>
    <t>Nombre</t>
  </si>
  <si>
    <t>Seguimiento</t>
  </si>
  <si>
    <t>I parcial</t>
  </si>
  <si>
    <t>Examen final</t>
  </si>
  <si>
    <t>Coevaluacion</t>
  </si>
  <si>
    <t>Definitiva</t>
  </si>
  <si>
    <t>INFOMRE DE NOTAS</t>
  </si>
  <si>
    <t>nota definitiva</t>
  </si>
  <si>
    <t>PLANILLAS PRIMER SEMESTRE</t>
  </si>
  <si>
    <t>APROBO</t>
  </si>
  <si>
    <t>REPROBO</t>
  </si>
  <si>
    <t>"NO EXISTE"</t>
  </si>
  <si>
    <t>BUSCARV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</si>
</sst>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9" fontId="4" fillId="0" borderId="0" xfId="0" applyNumberFormat="1" applyFont="1"/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3" borderId="0" xfId="0" applyFill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15</xdr:col>
      <xdr:colOff>10885</xdr:colOff>
      <xdr:row>7</xdr:row>
      <xdr:rowOff>127907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0"/>
          <a:ext cx="1925410" cy="1528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191276</xdr:colOff>
      <xdr:row>3</xdr:row>
      <xdr:rowOff>161925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62951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361951</xdr:colOff>
      <xdr:row>0</xdr:row>
      <xdr:rowOff>0</xdr:rowOff>
    </xdr:from>
    <xdr:ext cx="3062967" cy="1642382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1" y="0"/>
          <a:ext cx="3062967" cy="164238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</xdr:rowOff>
    </xdr:from>
    <xdr:ext cx="1856402" cy="816428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56402" cy="816428"/>
        </a:xfrm>
        <a:prstGeom prst="rect">
          <a:avLst/>
        </a:prstGeom>
      </xdr:spPr>
    </xdr:pic>
    <xdr:clientData/>
  </xdr:oneCellAnchor>
  <xdr:twoCellAnchor>
    <xdr:from>
      <xdr:col>7</xdr:col>
      <xdr:colOff>238124</xdr:colOff>
      <xdr:row>38</xdr:row>
      <xdr:rowOff>9525</xdr:rowOff>
    </xdr:from>
    <xdr:to>
      <xdr:col>14</xdr:col>
      <xdr:colOff>171449</xdr:colOff>
      <xdr:row>43</xdr:row>
      <xdr:rowOff>190500</xdr:rowOff>
    </xdr:to>
    <xdr:sp macro="" textlink="">
      <xdr:nvSpPr>
        <xdr:cNvPr id="4" name="Combinar 3"/>
        <xdr:cNvSpPr/>
      </xdr:nvSpPr>
      <xdr:spPr>
        <a:xfrm>
          <a:off x="4152899" y="8048625"/>
          <a:ext cx="3400425" cy="1181100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SI VALOR DEF ES</a:t>
          </a:r>
        </a:p>
        <a:p>
          <a:pPr algn="ctr"/>
          <a:r>
            <a:rPr lang="es-CO" sz="1100"/>
            <a:t>&gt;=3</a:t>
          </a:r>
        </a:p>
      </xdr:txBody>
    </xdr:sp>
    <xdr:clientData/>
  </xdr:twoCellAnchor>
  <xdr:twoCellAnchor>
    <xdr:from>
      <xdr:col>7</xdr:col>
      <xdr:colOff>228600</xdr:colOff>
      <xdr:row>37</xdr:row>
      <xdr:rowOff>190500</xdr:rowOff>
    </xdr:from>
    <xdr:to>
      <xdr:col>7</xdr:col>
      <xdr:colOff>247650</xdr:colOff>
      <xdr:row>44</xdr:row>
      <xdr:rowOff>0</xdr:rowOff>
    </xdr:to>
    <xdr:cxnSp macro="">
      <xdr:nvCxnSpPr>
        <xdr:cNvPr id="6" name="Conector recto de flecha 5"/>
        <xdr:cNvCxnSpPr/>
      </xdr:nvCxnSpPr>
      <xdr:spPr>
        <a:xfrm flipH="1">
          <a:off x="4143375" y="8020050"/>
          <a:ext cx="19050" cy="1219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190500</xdr:colOff>
      <xdr:row>38</xdr:row>
      <xdr:rowOff>19050</xdr:rowOff>
    </xdr:from>
    <xdr:to>
      <xdr:col>14</xdr:col>
      <xdr:colOff>190501</xdr:colOff>
      <xdr:row>44</xdr:row>
      <xdr:rowOff>38100</xdr:rowOff>
    </xdr:to>
    <xdr:cxnSp macro="">
      <xdr:nvCxnSpPr>
        <xdr:cNvPr id="8" name="Conector recto de flecha 7"/>
        <xdr:cNvCxnSpPr/>
      </xdr:nvCxnSpPr>
      <xdr:spPr>
        <a:xfrm flipH="1">
          <a:off x="7572375" y="8058150"/>
          <a:ext cx="1" cy="1219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44</xdr:row>
      <xdr:rowOff>28575</xdr:rowOff>
    </xdr:from>
    <xdr:to>
      <xdr:col>8</xdr:col>
      <xdr:colOff>0</xdr:colOff>
      <xdr:row>45</xdr:row>
      <xdr:rowOff>161925</xdr:rowOff>
    </xdr:to>
    <xdr:sp macro="" textlink="">
      <xdr:nvSpPr>
        <xdr:cNvPr id="11" name="Elipse 10"/>
        <xdr:cNvSpPr/>
      </xdr:nvSpPr>
      <xdr:spPr>
        <a:xfrm>
          <a:off x="3933825" y="9267825"/>
          <a:ext cx="361950" cy="3333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V</a:t>
          </a:r>
        </a:p>
      </xdr:txBody>
    </xdr:sp>
    <xdr:clientData/>
  </xdr:twoCellAnchor>
  <xdr:twoCellAnchor>
    <xdr:from>
      <xdr:col>14</xdr:col>
      <xdr:colOff>19050</xdr:colOff>
      <xdr:row>44</xdr:row>
      <xdr:rowOff>66675</xdr:rowOff>
    </xdr:from>
    <xdr:to>
      <xdr:col>14</xdr:col>
      <xdr:colOff>361950</xdr:colOff>
      <xdr:row>45</xdr:row>
      <xdr:rowOff>180975</xdr:rowOff>
    </xdr:to>
    <xdr:sp macro="" textlink="">
      <xdr:nvSpPr>
        <xdr:cNvPr id="12" name="Elipse 11"/>
        <xdr:cNvSpPr/>
      </xdr:nvSpPr>
      <xdr:spPr>
        <a:xfrm>
          <a:off x="7400925" y="9305925"/>
          <a:ext cx="342900" cy="3143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F</a:t>
          </a:r>
        </a:p>
      </xdr:txBody>
    </xdr:sp>
    <xdr:clientData/>
  </xdr:twoCellAnchor>
  <xdr:oneCellAnchor>
    <xdr:from>
      <xdr:col>16</xdr:col>
      <xdr:colOff>228600</xdr:colOff>
      <xdr:row>40</xdr:row>
      <xdr:rowOff>66675</xdr:rowOff>
    </xdr:from>
    <xdr:ext cx="184731" cy="264560"/>
    <xdr:sp macro="" textlink="">
      <xdr:nvSpPr>
        <xdr:cNvPr id="13" name="CuadroTexto 12"/>
        <xdr:cNvSpPr txBox="1"/>
      </xdr:nvSpPr>
      <xdr:spPr>
        <a:xfrm>
          <a:off x="8943975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7</xdr:col>
      <xdr:colOff>238124</xdr:colOff>
      <xdr:row>52</xdr:row>
      <xdr:rowOff>9525</xdr:rowOff>
    </xdr:from>
    <xdr:to>
      <xdr:col>14</xdr:col>
      <xdr:colOff>171449</xdr:colOff>
      <xdr:row>57</xdr:row>
      <xdr:rowOff>190500</xdr:rowOff>
    </xdr:to>
    <xdr:sp macro="" textlink="">
      <xdr:nvSpPr>
        <xdr:cNvPr id="10" name="Combinar 9"/>
        <xdr:cNvSpPr/>
      </xdr:nvSpPr>
      <xdr:spPr>
        <a:xfrm>
          <a:off x="4152899" y="8048625"/>
          <a:ext cx="3400425" cy="1181100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si es error buscarv</a:t>
          </a:r>
        </a:p>
      </xdr:txBody>
    </xdr:sp>
    <xdr:clientData/>
  </xdr:twoCellAnchor>
  <xdr:twoCellAnchor>
    <xdr:from>
      <xdr:col>7</xdr:col>
      <xdr:colOff>228600</xdr:colOff>
      <xdr:row>51</xdr:row>
      <xdr:rowOff>190500</xdr:rowOff>
    </xdr:from>
    <xdr:to>
      <xdr:col>7</xdr:col>
      <xdr:colOff>247650</xdr:colOff>
      <xdr:row>58</xdr:row>
      <xdr:rowOff>0</xdr:rowOff>
    </xdr:to>
    <xdr:cxnSp macro="">
      <xdr:nvCxnSpPr>
        <xdr:cNvPr id="14" name="Conector recto de flecha 13"/>
        <xdr:cNvCxnSpPr/>
      </xdr:nvCxnSpPr>
      <xdr:spPr>
        <a:xfrm flipH="1">
          <a:off x="4143375" y="8020050"/>
          <a:ext cx="19050" cy="1219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190500</xdr:colOff>
      <xdr:row>52</xdr:row>
      <xdr:rowOff>19050</xdr:rowOff>
    </xdr:from>
    <xdr:to>
      <xdr:col>14</xdr:col>
      <xdr:colOff>190501</xdr:colOff>
      <xdr:row>58</xdr:row>
      <xdr:rowOff>38100</xdr:rowOff>
    </xdr:to>
    <xdr:cxnSp macro="">
      <xdr:nvCxnSpPr>
        <xdr:cNvPr id="15" name="Conector recto de flecha 14"/>
        <xdr:cNvCxnSpPr/>
      </xdr:nvCxnSpPr>
      <xdr:spPr>
        <a:xfrm flipH="1">
          <a:off x="7572375" y="8058150"/>
          <a:ext cx="1" cy="1219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58</xdr:row>
      <xdr:rowOff>28575</xdr:rowOff>
    </xdr:from>
    <xdr:to>
      <xdr:col>8</xdr:col>
      <xdr:colOff>0</xdr:colOff>
      <xdr:row>59</xdr:row>
      <xdr:rowOff>161925</xdr:rowOff>
    </xdr:to>
    <xdr:sp macro="" textlink="">
      <xdr:nvSpPr>
        <xdr:cNvPr id="16" name="Elipse 15"/>
        <xdr:cNvSpPr/>
      </xdr:nvSpPr>
      <xdr:spPr>
        <a:xfrm>
          <a:off x="3933825" y="9267825"/>
          <a:ext cx="361950" cy="3333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V</a:t>
          </a:r>
        </a:p>
      </xdr:txBody>
    </xdr:sp>
    <xdr:clientData/>
  </xdr:twoCellAnchor>
  <xdr:twoCellAnchor>
    <xdr:from>
      <xdr:col>14</xdr:col>
      <xdr:colOff>19050</xdr:colOff>
      <xdr:row>58</xdr:row>
      <xdr:rowOff>66675</xdr:rowOff>
    </xdr:from>
    <xdr:to>
      <xdr:col>14</xdr:col>
      <xdr:colOff>361950</xdr:colOff>
      <xdr:row>59</xdr:row>
      <xdr:rowOff>180975</xdr:rowOff>
    </xdr:to>
    <xdr:sp macro="" textlink="">
      <xdr:nvSpPr>
        <xdr:cNvPr id="17" name="Elipse 16"/>
        <xdr:cNvSpPr/>
      </xdr:nvSpPr>
      <xdr:spPr>
        <a:xfrm>
          <a:off x="7400925" y="9305925"/>
          <a:ext cx="342900" cy="3143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F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</xdr:row>
      <xdr:rowOff>85725</xdr:rowOff>
    </xdr:from>
    <xdr:to>
      <xdr:col>2</xdr:col>
      <xdr:colOff>828675</xdr:colOff>
      <xdr:row>4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34"/>
  <sheetViews>
    <sheetView topLeftCell="A20" workbookViewId="0">
      <selection activeCell="O35" sqref="A35:O35"/>
    </sheetView>
  </sheetViews>
  <sheetFormatPr baseColWidth="10" defaultRowHeight="15.75" x14ac:dyDescent="0.25"/>
  <cols>
    <col min="1" max="1" width="5.7109375" style="1" customWidth="1"/>
    <col min="2" max="2" width="23.85546875" style="1" bestFit="1" customWidth="1"/>
    <col min="3" max="10" width="5.7109375" style="1" customWidth="1"/>
    <col min="11" max="11" width="9.42578125" style="1" bestFit="1" customWidth="1"/>
    <col min="12" max="12" width="10" style="1" bestFit="1" customWidth="1"/>
    <col min="13" max="13" width="7.140625" style="1" bestFit="1" customWidth="1"/>
    <col min="14" max="14" width="7.7109375" style="1" bestFit="1" customWidth="1"/>
    <col min="15" max="15" width="13.85546875" style="1" bestFit="1" customWidth="1"/>
    <col min="16" max="16384" width="11.42578125" style="1"/>
  </cols>
  <sheetData>
    <row r="8" spans="1:15" ht="16.5" thickBot="1" x14ac:dyDescent="0.3"/>
    <row r="9" spans="1:15" ht="15.75" customHeight="1" x14ac:dyDescent="0.25">
      <c r="A9" s="23" t="s">
        <v>22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ht="15.75" customHeight="1" thickBot="1" x14ac:dyDescent="0.3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ht="14.25" customHeight="1" thickBot="1" x14ac:dyDescent="0.3">
      <c r="A11" s="27" t="s">
        <v>26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5" ht="15.75" customHeight="1" thickTop="1" thickBot="1" x14ac:dyDescent="0.3">
      <c r="A12" s="28" t="s">
        <v>31</v>
      </c>
      <c r="B12" s="28"/>
      <c r="C12" s="29">
        <v>0.3</v>
      </c>
      <c r="D12" s="29"/>
      <c r="E12" s="29"/>
      <c r="F12" s="29"/>
      <c r="G12" s="29"/>
      <c r="H12" s="29"/>
      <c r="I12" s="29"/>
      <c r="J12" s="29"/>
      <c r="K12" s="19">
        <v>0.2</v>
      </c>
      <c r="L12" s="19">
        <v>0.2</v>
      </c>
      <c r="M12" s="19">
        <v>0.1</v>
      </c>
      <c r="N12" s="19">
        <v>0.1</v>
      </c>
      <c r="O12" s="19">
        <v>0.1</v>
      </c>
    </row>
    <row r="13" spans="1:15" ht="15.75" customHeight="1" thickTop="1" thickBot="1" x14ac:dyDescent="0.3">
      <c r="A13" s="28"/>
      <c r="B13" s="28"/>
      <c r="C13" s="30" t="s">
        <v>28</v>
      </c>
      <c r="D13" s="30"/>
      <c r="E13" s="30"/>
      <c r="F13" s="30"/>
      <c r="G13" s="30"/>
      <c r="H13" s="30"/>
      <c r="I13" s="30"/>
      <c r="J13" s="30"/>
      <c r="K13" s="9" t="s">
        <v>20</v>
      </c>
      <c r="L13" s="9" t="s">
        <v>21</v>
      </c>
      <c r="M13" s="9" t="s">
        <v>24</v>
      </c>
      <c r="N13" s="9" t="s">
        <v>25</v>
      </c>
      <c r="O13" s="9" t="s">
        <v>23</v>
      </c>
    </row>
    <row r="14" spans="1:15" ht="15.75" customHeight="1" thickTop="1" thickBot="1" x14ac:dyDescent="0.3">
      <c r="A14" s="3">
        <v>1</v>
      </c>
      <c r="B14" s="3" t="s">
        <v>8</v>
      </c>
      <c r="C14" s="11">
        <v>4.3</v>
      </c>
      <c r="D14" s="11">
        <v>1.2</v>
      </c>
      <c r="E14" s="11">
        <v>2.9</v>
      </c>
      <c r="F14" s="11">
        <v>4.5</v>
      </c>
      <c r="G14" s="11">
        <v>4.8</v>
      </c>
      <c r="H14" s="11">
        <v>3.9</v>
      </c>
      <c r="I14" s="13">
        <v>4.2</v>
      </c>
      <c r="J14" s="13">
        <v>4</v>
      </c>
      <c r="K14" s="11">
        <v>3.8</v>
      </c>
      <c r="L14" s="11">
        <v>4.3</v>
      </c>
      <c r="M14" s="13">
        <v>3.4</v>
      </c>
      <c r="N14" s="13">
        <v>2.9</v>
      </c>
      <c r="O14" s="11">
        <v>3.5</v>
      </c>
    </row>
    <row r="15" spans="1:15" s="2" customFormat="1" ht="17.25" thickTop="1" thickBot="1" x14ac:dyDescent="0.3">
      <c r="A15" s="3">
        <v>2</v>
      </c>
      <c r="B15" s="3" t="s">
        <v>4</v>
      </c>
      <c r="C15" s="13">
        <v>4</v>
      </c>
      <c r="D15" s="13">
        <v>4.0999999999999996</v>
      </c>
      <c r="E15" s="13">
        <v>3.8</v>
      </c>
      <c r="F15" s="13">
        <v>2.2000000000000002</v>
      </c>
      <c r="G15" s="13">
        <v>1.9</v>
      </c>
      <c r="H15" s="13">
        <v>3</v>
      </c>
      <c r="I15" s="13">
        <v>4.8</v>
      </c>
      <c r="J15" s="13">
        <v>5</v>
      </c>
      <c r="K15" s="13">
        <v>4.5999999999999996</v>
      </c>
      <c r="L15" s="13">
        <v>3.2</v>
      </c>
      <c r="M15" s="13">
        <v>2.5</v>
      </c>
      <c r="N15" s="13">
        <v>4.2</v>
      </c>
      <c r="O15" s="14">
        <v>4</v>
      </c>
    </row>
    <row r="16" spans="1:15" s="2" customFormat="1" ht="17.25" thickTop="1" thickBot="1" x14ac:dyDescent="0.3">
      <c r="A16" s="3">
        <v>3</v>
      </c>
      <c r="B16" s="3" t="s">
        <v>14</v>
      </c>
      <c r="C16" s="13">
        <v>4.5</v>
      </c>
      <c r="D16" s="13">
        <v>3.8</v>
      </c>
      <c r="E16" s="13">
        <v>4.2</v>
      </c>
      <c r="F16" s="13">
        <v>4</v>
      </c>
      <c r="G16" s="13">
        <v>5</v>
      </c>
      <c r="H16" s="13">
        <v>5</v>
      </c>
      <c r="I16" s="13">
        <v>5</v>
      </c>
      <c r="J16" s="13">
        <v>4.8</v>
      </c>
      <c r="K16" s="13">
        <v>4.5</v>
      </c>
      <c r="L16" s="13">
        <v>4.5999999999999996</v>
      </c>
      <c r="M16" s="13">
        <v>3.8</v>
      </c>
      <c r="N16" s="13">
        <v>4.5</v>
      </c>
      <c r="O16" s="13">
        <v>4</v>
      </c>
    </row>
    <row r="17" spans="1:15" ht="17.25" thickTop="1" thickBot="1" x14ac:dyDescent="0.3">
      <c r="A17" s="3">
        <v>4</v>
      </c>
      <c r="B17" s="3" t="s">
        <v>13</v>
      </c>
      <c r="C17" s="13">
        <v>3.5</v>
      </c>
      <c r="D17" s="13">
        <v>4</v>
      </c>
      <c r="E17" s="13">
        <v>4.8</v>
      </c>
      <c r="F17" s="13">
        <v>5</v>
      </c>
      <c r="G17" s="13">
        <v>2.5</v>
      </c>
      <c r="H17" s="13">
        <v>3.9</v>
      </c>
      <c r="I17" s="13">
        <v>3.5</v>
      </c>
      <c r="J17" s="13">
        <v>4.5</v>
      </c>
      <c r="K17" s="13">
        <v>2.9</v>
      </c>
      <c r="L17" s="13">
        <v>3</v>
      </c>
      <c r="M17" s="13">
        <v>4.5</v>
      </c>
      <c r="N17" s="13">
        <v>1</v>
      </c>
      <c r="O17" s="13">
        <v>3.5</v>
      </c>
    </row>
    <row r="18" spans="1:15" ht="17.25" thickTop="1" thickBot="1" x14ac:dyDescent="0.3">
      <c r="A18" s="3">
        <v>5</v>
      </c>
      <c r="B18" s="3" t="s">
        <v>11</v>
      </c>
      <c r="C18" s="13">
        <v>5</v>
      </c>
      <c r="D18" s="13">
        <v>3.9</v>
      </c>
      <c r="E18" s="13">
        <v>5</v>
      </c>
      <c r="F18" s="13">
        <v>4.8</v>
      </c>
      <c r="G18" s="13">
        <v>4.3</v>
      </c>
      <c r="H18" s="13">
        <v>0</v>
      </c>
      <c r="I18" s="13">
        <v>2.2999999999999998</v>
      </c>
      <c r="J18" s="13">
        <v>5</v>
      </c>
      <c r="K18" s="13">
        <v>3.2</v>
      </c>
      <c r="L18" s="13">
        <v>5</v>
      </c>
      <c r="M18" s="13">
        <v>4.5</v>
      </c>
      <c r="N18" s="13">
        <v>5</v>
      </c>
      <c r="O18" s="13">
        <v>3</v>
      </c>
    </row>
    <row r="19" spans="1:15" ht="17.25" thickTop="1" thickBot="1" x14ac:dyDescent="0.3">
      <c r="A19" s="3">
        <v>6</v>
      </c>
      <c r="B19" s="3" t="s">
        <v>2</v>
      </c>
      <c r="C19" s="13">
        <v>3.2</v>
      </c>
      <c r="D19" s="13">
        <v>2.4</v>
      </c>
      <c r="E19" s="13">
        <v>3.5</v>
      </c>
      <c r="F19" s="13">
        <v>4.5</v>
      </c>
      <c r="G19" s="13">
        <v>4.5</v>
      </c>
      <c r="H19" s="13">
        <v>5</v>
      </c>
      <c r="I19" s="13">
        <v>2.9</v>
      </c>
      <c r="J19" s="13">
        <v>1</v>
      </c>
      <c r="K19" s="13">
        <v>4.9000000000000004</v>
      </c>
      <c r="L19" s="13">
        <v>4.3</v>
      </c>
      <c r="M19" s="13">
        <v>4.5</v>
      </c>
      <c r="N19" s="13">
        <v>5</v>
      </c>
      <c r="O19" s="13">
        <v>3.5</v>
      </c>
    </row>
    <row r="20" spans="1:15" ht="17.25" thickTop="1" thickBot="1" x14ac:dyDescent="0.3">
      <c r="A20" s="3">
        <v>7</v>
      </c>
      <c r="B20" s="3" t="s">
        <v>0</v>
      </c>
      <c r="C20" s="13">
        <v>5</v>
      </c>
      <c r="D20" s="13">
        <v>5</v>
      </c>
      <c r="E20" s="13">
        <v>2.2999999999999998</v>
      </c>
      <c r="F20" s="13">
        <v>5</v>
      </c>
      <c r="G20" s="13">
        <v>3.8</v>
      </c>
      <c r="H20" s="13">
        <v>4.8</v>
      </c>
      <c r="I20" s="13">
        <v>4.5999999999999996</v>
      </c>
      <c r="J20" s="13">
        <v>4.5</v>
      </c>
      <c r="K20" s="13">
        <v>2</v>
      </c>
      <c r="L20" s="13">
        <v>5</v>
      </c>
      <c r="M20" s="13">
        <v>3.9</v>
      </c>
      <c r="N20" s="13">
        <v>2</v>
      </c>
      <c r="O20" s="13">
        <v>4.5</v>
      </c>
    </row>
    <row r="21" spans="1:15" ht="17.25" thickTop="1" thickBot="1" x14ac:dyDescent="0.3">
      <c r="A21" s="3">
        <v>8</v>
      </c>
      <c r="B21" s="3" t="s">
        <v>17</v>
      </c>
      <c r="C21" s="13">
        <v>2.8</v>
      </c>
      <c r="D21" s="13">
        <v>2.2999999999999998</v>
      </c>
      <c r="E21" s="13">
        <v>2.9</v>
      </c>
      <c r="F21" s="13">
        <v>1.9</v>
      </c>
      <c r="G21" s="13">
        <v>0</v>
      </c>
      <c r="H21" s="13">
        <v>1.6</v>
      </c>
      <c r="I21" s="13">
        <v>1</v>
      </c>
      <c r="J21" s="13">
        <v>1.8</v>
      </c>
      <c r="K21" s="13">
        <v>3</v>
      </c>
      <c r="L21" s="13">
        <v>3.9</v>
      </c>
      <c r="M21" s="13">
        <v>3</v>
      </c>
      <c r="N21" s="13">
        <v>3.5</v>
      </c>
      <c r="O21" s="13">
        <v>4.2</v>
      </c>
    </row>
    <row r="22" spans="1:15" ht="17.25" thickTop="1" thickBot="1" x14ac:dyDescent="0.3">
      <c r="A22" s="3">
        <v>9</v>
      </c>
      <c r="B22" s="3" t="s">
        <v>16</v>
      </c>
      <c r="C22" s="13">
        <v>0</v>
      </c>
      <c r="D22" s="13">
        <v>3.9</v>
      </c>
      <c r="E22" s="13">
        <v>4.2</v>
      </c>
      <c r="F22" s="13">
        <v>4</v>
      </c>
      <c r="G22" s="13">
        <v>1</v>
      </c>
      <c r="H22" s="13">
        <v>5</v>
      </c>
      <c r="I22" s="13">
        <v>3.2</v>
      </c>
      <c r="J22" s="13">
        <v>2.5</v>
      </c>
      <c r="K22" s="13">
        <v>2.5</v>
      </c>
      <c r="L22" s="13">
        <v>1.3</v>
      </c>
      <c r="M22" s="13">
        <v>3.1</v>
      </c>
      <c r="N22" s="13">
        <v>2.2999999999999998</v>
      </c>
      <c r="O22" s="13">
        <v>2.2000000000000002</v>
      </c>
    </row>
    <row r="23" spans="1:15" ht="17.25" thickTop="1" thickBot="1" x14ac:dyDescent="0.3">
      <c r="A23" s="3">
        <v>10</v>
      </c>
      <c r="B23" s="3" t="s">
        <v>5</v>
      </c>
      <c r="C23" s="13">
        <v>3</v>
      </c>
      <c r="D23" s="13">
        <v>4.9000000000000004</v>
      </c>
      <c r="E23" s="13">
        <v>4.5</v>
      </c>
      <c r="F23" s="13">
        <v>5</v>
      </c>
      <c r="G23" s="13">
        <v>3.5</v>
      </c>
      <c r="H23" s="13">
        <v>4.3</v>
      </c>
      <c r="I23" s="13">
        <v>5</v>
      </c>
      <c r="J23" s="13">
        <v>4.8</v>
      </c>
      <c r="K23" s="13">
        <v>3.8</v>
      </c>
      <c r="L23" s="13">
        <v>5</v>
      </c>
      <c r="M23" s="13">
        <v>5</v>
      </c>
      <c r="N23" s="13">
        <v>4.8</v>
      </c>
      <c r="O23" s="13">
        <v>4.5</v>
      </c>
    </row>
    <row r="24" spans="1:15" ht="17.25" thickTop="1" thickBot="1" x14ac:dyDescent="0.3">
      <c r="A24" s="3">
        <v>11</v>
      </c>
      <c r="B24" s="3" t="s">
        <v>19</v>
      </c>
      <c r="C24" s="13">
        <v>0.9</v>
      </c>
      <c r="D24" s="13">
        <v>4.8</v>
      </c>
      <c r="E24" s="13">
        <v>4.9000000000000004</v>
      </c>
      <c r="F24" s="13">
        <v>3.6</v>
      </c>
      <c r="G24" s="13">
        <v>5</v>
      </c>
      <c r="H24" s="13">
        <v>3.5</v>
      </c>
      <c r="I24" s="13">
        <v>4.8</v>
      </c>
      <c r="J24" s="13">
        <v>4.5999999999999996</v>
      </c>
      <c r="K24" s="13">
        <v>4.5</v>
      </c>
      <c r="L24" s="13">
        <v>5</v>
      </c>
      <c r="M24" s="13">
        <v>4.3</v>
      </c>
      <c r="N24" s="13">
        <v>4.5999999999999996</v>
      </c>
      <c r="O24" s="13">
        <v>3</v>
      </c>
    </row>
    <row r="25" spans="1:15" ht="17.25" thickTop="1" thickBot="1" x14ac:dyDescent="0.3">
      <c r="A25" s="3">
        <v>12</v>
      </c>
      <c r="B25" s="3" t="s">
        <v>10</v>
      </c>
      <c r="C25" s="13">
        <v>1.2</v>
      </c>
      <c r="D25" s="13">
        <v>2.6</v>
      </c>
      <c r="E25" s="13">
        <v>5</v>
      </c>
      <c r="F25" s="13">
        <v>4.5</v>
      </c>
      <c r="G25" s="13">
        <v>5</v>
      </c>
      <c r="H25" s="13">
        <v>4.0999999999999996</v>
      </c>
      <c r="I25" s="13">
        <v>3.8</v>
      </c>
      <c r="J25" s="13">
        <v>2.2000000000000002</v>
      </c>
      <c r="K25" s="13">
        <v>4.5</v>
      </c>
      <c r="L25" s="13">
        <v>4</v>
      </c>
      <c r="M25" s="13">
        <v>3.5</v>
      </c>
      <c r="N25" s="13">
        <v>4.8</v>
      </c>
      <c r="O25" s="13">
        <v>4.3</v>
      </c>
    </row>
    <row r="26" spans="1:15" ht="17.25" thickTop="1" thickBot="1" x14ac:dyDescent="0.3">
      <c r="A26" s="3">
        <v>13</v>
      </c>
      <c r="B26" s="3" t="s">
        <v>9</v>
      </c>
      <c r="C26" s="13">
        <v>5</v>
      </c>
      <c r="D26" s="13">
        <v>5</v>
      </c>
      <c r="E26" s="13">
        <v>5</v>
      </c>
      <c r="F26" s="13">
        <v>2.9</v>
      </c>
      <c r="G26" s="13">
        <v>5</v>
      </c>
      <c r="H26" s="13">
        <v>3.8</v>
      </c>
      <c r="I26" s="13">
        <v>4.2</v>
      </c>
      <c r="J26" s="13">
        <v>4</v>
      </c>
      <c r="K26" s="13">
        <v>4.5</v>
      </c>
      <c r="L26" s="13">
        <v>4</v>
      </c>
      <c r="M26" s="13">
        <v>4.0999999999999996</v>
      </c>
      <c r="N26" s="13">
        <v>3.1</v>
      </c>
      <c r="O26" s="13">
        <v>4.5</v>
      </c>
    </row>
    <row r="27" spans="1:15" ht="17.25" thickTop="1" thickBot="1" x14ac:dyDescent="0.3">
      <c r="A27" s="3">
        <v>14</v>
      </c>
      <c r="B27" s="3" t="s">
        <v>18</v>
      </c>
      <c r="C27" s="13">
        <v>5</v>
      </c>
      <c r="D27" s="13">
        <v>4.5</v>
      </c>
      <c r="E27" s="13">
        <v>5</v>
      </c>
      <c r="F27" s="13">
        <v>3.2</v>
      </c>
      <c r="G27" s="13">
        <v>4.5</v>
      </c>
      <c r="H27" s="13">
        <v>4</v>
      </c>
      <c r="I27" s="13">
        <v>4.8</v>
      </c>
      <c r="J27" s="13">
        <v>5</v>
      </c>
      <c r="K27" s="13">
        <v>3.9</v>
      </c>
      <c r="L27" s="13">
        <v>3.6</v>
      </c>
      <c r="M27" s="13">
        <v>3.8</v>
      </c>
      <c r="N27" s="13">
        <v>5</v>
      </c>
      <c r="O27" s="13">
        <v>3</v>
      </c>
    </row>
    <row r="28" spans="1:15" ht="17.25" thickTop="1" thickBot="1" x14ac:dyDescent="0.3">
      <c r="A28" s="3">
        <v>15</v>
      </c>
      <c r="B28" s="3" t="s">
        <v>15</v>
      </c>
      <c r="C28" s="13">
        <v>5</v>
      </c>
      <c r="D28" s="13">
        <v>4.2</v>
      </c>
      <c r="E28" s="13">
        <v>4.5</v>
      </c>
      <c r="F28" s="13">
        <v>2.5</v>
      </c>
      <c r="G28" s="13">
        <v>5</v>
      </c>
      <c r="H28" s="13">
        <v>3.9</v>
      </c>
      <c r="I28" s="13">
        <v>5</v>
      </c>
      <c r="J28" s="13">
        <v>4.8</v>
      </c>
      <c r="K28" s="13">
        <v>0</v>
      </c>
      <c r="L28" s="13">
        <v>3.1</v>
      </c>
      <c r="M28" s="13">
        <v>4</v>
      </c>
      <c r="N28" s="13">
        <v>4.3</v>
      </c>
      <c r="O28" s="13">
        <v>4</v>
      </c>
    </row>
    <row r="29" spans="1:15" ht="17.25" thickTop="1" thickBot="1" x14ac:dyDescent="0.3">
      <c r="A29" s="3">
        <v>16</v>
      </c>
      <c r="B29" s="3" t="s">
        <v>1</v>
      </c>
      <c r="C29" s="13">
        <v>4.9000000000000004</v>
      </c>
      <c r="D29" s="13">
        <v>3.2</v>
      </c>
      <c r="E29" s="13">
        <v>4.9000000000000004</v>
      </c>
      <c r="F29" s="13">
        <v>3.5</v>
      </c>
      <c r="G29" s="13">
        <v>3.9</v>
      </c>
      <c r="H29" s="13">
        <v>4.5</v>
      </c>
      <c r="I29" s="13">
        <v>3.5</v>
      </c>
      <c r="J29" s="13">
        <v>4.5</v>
      </c>
      <c r="K29" s="13">
        <v>4.8</v>
      </c>
      <c r="L29" s="13">
        <v>3.7</v>
      </c>
      <c r="M29" s="13">
        <v>3.9</v>
      </c>
      <c r="N29" s="13">
        <v>3.5</v>
      </c>
      <c r="O29" s="13">
        <v>3.5</v>
      </c>
    </row>
    <row r="30" spans="1:15" ht="17.25" thickTop="1" thickBot="1" x14ac:dyDescent="0.3">
      <c r="A30" s="3">
        <v>17</v>
      </c>
      <c r="B30" s="3" t="s">
        <v>6</v>
      </c>
      <c r="C30" s="13">
        <v>3.9</v>
      </c>
      <c r="D30" s="13">
        <v>5</v>
      </c>
      <c r="E30" s="13">
        <v>4.8</v>
      </c>
      <c r="F30" s="13">
        <v>4</v>
      </c>
      <c r="G30" s="13">
        <v>5</v>
      </c>
      <c r="H30" s="13">
        <v>5</v>
      </c>
      <c r="I30" s="13">
        <v>2.2999999999999998</v>
      </c>
      <c r="J30" s="13">
        <v>5</v>
      </c>
      <c r="K30" s="13">
        <v>3.7</v>
      </c>
      <c r="L30" s="13">
        <v>4.5</v>
      </c>
      <c r="M30" s="13">
        <v>4.5</v>
      </c>
      <c r="N30" s="13">
        <v>4.0999999999999996</v>
      </c>
      <c r="O30" s="13">
        <v>4.5</v>
      </c>
    </row>
    <row r="31" spans="1:15" ht="17.25" thickTop="1" thickBot="1" x14ac:dyDescent="0.3">
      <c r="A31" s="3">
        <v>18</v>
      </c>
      <c r="B31" s="3" t="s">
        <v>7</v>
      </c>
      <c r="C31" s="13">
        <v>3.8</v>
      </c>
      <c r="D31" s="13">
        <v>4.8</v>
      </c>
      <c r="E31" s="13">
        <v>4.5999999999999996</v>
      </c>
      <c r="F31" s="13">
        <v>5</v>
      </c>
      <c r="G31" s="13">
        <v>5</v>
      </c>
      <c r="H31" s="13">
        <v>3.4</v>
      </c>
      <c r="I31" s="13">
        <v>2.9</v>
      </c>
      <c r="J31" s="13">
        <v>1</v>
      </c>
      <c r="K31" s="13">
        <v>3.8</v>
      </c>
      <c r="L31" s="13">
        <v>5</v>
      </c>
      <c r="M31" s="13">
        <v>5</v>
      </c>
      <c r="N31" s="13">
        <v>3.8</v>
      </c>
      <c r="O31" s="13">
        <v>4.5</v>
      </c>
    </row>
    <row r="32" spans="1:15" ht="17.25" thickTop="1" thickBot="1" x14ac:dyDescent="0.3">
      <c r="A32" s="3">
        <v>19</v>
      </c>
      <c r="B32" s="3" t="s">
        <v>3</v>
      </c>
      <c r="C32" s="13">
        <v>5</v>
      </c>
      <c r="D32" s="13">
        <v>4.9000000000000004</v>
      </c>
      <c r="E32" s="13">
        <v>4.2</v>
      </c>
      <c r="F32" s="13">
        <v>4</v>
      </c>
      <c r="G32" s="13">
        <v>4.8</v>
      </c>
      <c r="H32" s="13">
        <v>5</v>
      </c>
      <c r="I32" s="13">
        <v>4.5999999999999996</v>
      </c>
      <c r="J32" s="13">
        <v>4.5</v>
      </c>
      <c r="K32" s="13">
        <v>3.5</v>
      </c>
      <c r="L32" s="13">
        <v>5</v>
      </c>
      <c r="M32" s="13">
        <v>4</v>
      </c>
      <c r="N32" s="13">
        <v>4</v>
      </c>
      <c r="O32" s="13">
        <v>4.5</v>
      </c>
    </row>
    <row r="33" spans="1:15" ht="17.25" thickTop="1" thickBot="1" x14ac:dyDescent="0.3">
      <c r="A33" s="3">
        <v>20</v>
      </c>
      <c r="B33" s="3" t="s">
        <v>12</v>
      </c>
      <c r="C33" s="13">
        <v>4</v>
      </c>
      <c r="D33" s="13">
        <v>5</v>
      </c>
      <c r="E33" s="13">
        <v>3.6</v>
      </c>
      <c r="F33" s="13">
        <v>4</v>
      </c>
      <c r="G33" s="13">
        <v>4.8</v>
      </c>
      <c r="H33" s="13">
        <v>3.2</v>
      </c>
      <c r="I33" s="13">
        <v>4.5</v>
      </c>
      <c r="J33" s="13">
        <v>4.5999999999999996</v>
      </c>
      <c r="K33" s="13">
        <v>4</v>
      </c>
      <c r="L33" s="13">
        <v>5</v>
      </c>
      <c r="M33" s="13">
        <v>4</v>
      </c>
      <c r="N33" s="13">
        <v>3.9</v>
      </c>
      <c r="O33" s="13">
        <v>3.5</v>
      </c>
    </row>
    <row r="34" spans="1:15" ht="16.5" thickTop="1" x14ac:dyDescent="0.25"/>
  </sheetData>
  <mergeCells count="5">
    <mergeCell ref="A9:O10"/>
    <mergeCell ref="A11:O11"/>
    <mergeCell ref="A12:B13"/>
    <mergeCell ref="C12:J12"/>
    <mergeCell ref="C13:J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X61"/>
  <sheetViews>
    <sheetView tabSelected="1" topLeftCell="A11" workbookViewId="0">
      <selection activeCell="K21" sqref="K21"/>
    </sheetView>
  </sheetViews>
  <sheetFormatPr baseColWidth="10" defaultRowHeight="15.75" x14ac:dyDescent="0.25"/>
  <cols>
    <col min="1" max="1" width="6.28515625" style="1" customWidth="1"/>
    <col min="2" max="2" width="23.85546875" style="1" bestFit="1" customWidth="1"/>
    <col min="3" max="10" width="5.7109375" style="1" customWidth="1"/>
    <col min="11" max="12" width="8" style="1" customWidth="1"/>
    <col min="13" max="13" width="9.42578125" style="1" bestFit="1" customWidth="1"/>
    <col min="14" max="14" width="9.42578125" style="1" customWidth="1"/>
    <col min="15" max="15" width="10" style="1" bestFit="1" customWidth="1"/>
    <col min="16" max="16" width="10" style="1" customWidth="1"/>
    <col min="17" max="17" width="7.140625" style="1" bestFit="1" customWidth="1"/>
    <col min="18" max="18" width="7.140625" style="1" customWidth="1"/>
    <col min="19" max="19" width="7.7109375" style="1" bestFit="1" customWidth="1"/>
    <col min="20" max="20" width="13.85546875" style="1" customWidth="1"/>
    <col min="21" max="21" width="13.85546875" style="1" bestFit="1" customWidth="1"/>
    <col min="22" max="22" width="8.28515625" style="1" customWidth="1"/>
    <col min="23" max="23" width="7.28515625" style="1" customWidth="1"/>
    <col min="24" max="24" width="16.28515625" style="1" customWidth="1"/>
    <col min="25" max="16384" width="11.42578125" style="1"/>
  </cols>
  <sheetData>
    <row r="8" spans="1:24" ht="16.5" thickBot="1" x14ac:dyDescent="0.3"/>
    <row r="9" spans="1:24" ht="15.75" customHeight="1" x14ac:dyDescent="0.25">
      <c r="A9" s="23" t="s">
        <v>47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31"/>
    </row>
    <row r="10" spans="1:24" ht="15.75" customHeight="1" thickBot="1" x14ac:dyDescent="0.3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32"/>
    </row>
    <row r="11" spans="1:24" ht="14.25" customHeight="1" thickBot="1" x14ac:dyDescent="0.3">
      <c r="A11" s="27" t="s">
        <v>26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15.75" customHeight="1" thickTop="1" thickBot="1" x14ac:dyDescent="0.3">
      <c r="A12" s="28" t="s">
        <v>31</v>
      </c>
      <c r="B12" s="28"/>
      <c r="C12" s="29"/>
      <c r="D12" s="29"/>
      <c r="E12" s="29"/>
      <c r="F12" s="29"/>
      <c r="G12" s="29"/>
      <c r="H12" s="29"/>
      <c r="I12" s="29"/>
      <c r="J12" s="29"/>
      <c r="K12" s="20"/>
      <c r="L12" s="20"/>
      <c r="N12" s="6" t="s">
        <v>29</v>
      </c>
      <c r="P12" s="7" t="s">
        <v>30</v>
      </c>
      <c r="R12" s="7" t="s">
        <v>30</v>
      </c>
      <c r="T12" s="7" t="s">
        <v>30</v>
      </c>
      <c r="V12" s="7" t="s">
        <v>30</v>
      </c>
      <c r="W12" s="7" t="s">
        <v>30</v>
      </c>
      <c r="X12" s="8" t="s">
        <v>27</v>
      </c>
    </row>
    <row r="13" spans="1:24" ht="15.75" customHeight="1" thickTop="1" thickBot="1" x14ac:dyDescent="0.3">
      <c r="A13" s="28"/>
      <c r="B13" s="28"/>
      <c r="C13" s="30" t="s">
        <v>28</v>
      </c>
      <c r="D13" s="30"/>
      <c r="E13" s="30"/>
      <c r="F13" s="30"/>
      <c r="G13" s="30"/>
      <c r="H13" s="30"/>
      <c r="I13" s="30"/>
      <c r="J13" s="30"/>
      <c r="K13" s="18" t="s">
        <v>32</v>
      </c>
      <c r="L13" s="19">
        <v>0.3</v>
      </c>
      <c r="M13" s="9" t="s">
        <v>20</v>
      </c>
      <c r="N13" s="5">
        <v>0.2</v>
      </c>
      <c r="O13" s="9" t="s">
        <v>21</v>
      </c>
      <c r="P13" s="5">
        <v>0.2</v>
      </c>
      <c r="Q13" s="9" t="s">
        <v>24</v>
      </c>
      <c r="R13" s="5">
        <v>0.1</v>
      </c>
      <c r="S13" s="9" t="s">
        <v>25</v>
      </c>
      <c r="T13" s="5">
        <v>0.1</v>
      </c>
      <c r="U13" s="9" t="s">
        <v>23</v>
      </c>
      <c r="V13" s="5">
        <v>0.1</v>
      </c>
      <c r="W13" s="10" t="s">
        <v>33</v>
      </c>
      <c r="X13" s="8" t="s">
        <v>34</v>
      </c>
    </row>
    <row r="14" spans="1:24" ht="15.75" customHeight="1" thickTop="1" thickBot="1" x14ac:dyDescent="0.3">
      <c r="A14" s="3"/>
      <c r="B14" s="3" t="str">
        <f>IF(ISERROR(VLOOKUP(A14,datosestudiantes,2,FALSE)),"NO EXISTE",VLOOKUP(A14,datosestudiantes,2,FALSE))</f>
        <v>NO EXISTE</v>
      </c>
      <c r="C14" s="11" t="str">
        <f>IF(ISERROR(VLOOKUP(A14,datosestudiantes,3,FALSE)),"",VLOOKUP(A14,datosestudiantes,3,FALSE))</f>
        <v/>
      </c>
      <c r="D14" s="11" t="str">
        <f>IF(ISERROR(VLOOKUP(A14,datosestudiantes,4,FALSE)),"",VLOOKUP(A14,datosestudiantes,4,FALSE))</f>
        <v/>
      </c>
      <c r="E14" s="11" t="str">
        <f>IF(ISERROR(VLOOKUP(A14,datosestudiantes,5,FALSE)),"",VLOOKUP(A14,datosestudiantes,5,FALSE))</f>
        <v/>
      </c>
      <c r="F14" s="11" t="str">
        <f>IF(ISERROR(VLOOKUP(A14,datosestudiantes,6,FALSE)),"",VLOOKUP(A14,datosestudiantes,6,FALSE))</f>
        <v/>
      </c>
      <c r="G14" s="11" t="str">
        <f>IF(ISERROR(VLOOKUP(A14,datosestudiantes,7,FALSE)),"",VLOOKUP(A14,datosestudiantes,7,FALSE))</f>
        <v/>
      </c>
      <c r="H14" s="11" t="str">
        <f>IF(ISERROR(VLOOKUP(A14,datosestudiantes,8,FALSE)),"",VLOOKUP(A14,datosestudiantes,8,FALSE))</f>
        <v/>
      </c>
      <c r="I14" s="11" t="str">
        <f>IF(ISERROR(VLOOKUP(A14,datosestudiantes,9,FALSE)),"",VLOOKUP(A14,datosestudiantes,9,FALSE))</f>
        <v/>
      </c>
      <c r="J14" s="11" t="str">
        <f>IF(ISERROR(VLOOKUP(A14,datosestudiantes,10,FALSE)),"",VLOOKUP(A14,datosestudiantes,10,FALSE))</f>
        <v/>
      </c>
      <c r="K14" s="13" t="str">
        <f>IF(OR(C14="",D14="",E14="",F14="",G14="",H14="",I14="",J14=""),"",AVERAGE(C14:J14))</f>
        <v/>
      </c>
      <c r="L14" s="13" t="e">
        <f>K14*30%</f>
        <v>#VALUE!</v>
      </c>
      <c r="M14" s="11" t="str">
        <f>IF(ISERROR(VLOOKUP(A14,datosestudiantes,11,FALSE)),"NO EXISTE",VLOOKUP(A14,datosestudiantes,11,FALSE))</f>
        <v>NO EXISTE</v>
      </c>
      <c r="N14" s="12" t="e">
        <f>M14*20%</f>
        <v>#VALUE!</v>
      </c>
      <c r="O14" s="11" t="str">
        <f>IF(ISERROR(VLOOKUP(A14,datosestudiantes,12,FALSE)),"NO EXISTE",VLOOKUP(A14,datosestudiantes,12,FALSE))</f>
        <v>NO EXISTE</v>
      </c>
      <c r="P14" s="12" t="e">
        <f>O14*20%</f>
        <v>#VALUE!</v>
      </c>
      <c r="Q14" s="11" t="str">
        <f>IF(ISERROR(VLOOKUP(A14,datosestudiantes,13,FALSE)),"NO EXISTE",VLOOKUP(A14,datosestudiantes,13,FALSE))</f>
        <v>NO EXISTE</v>
      </c>
      <c r="R14" s="12" t="e">
        <f>Q14*10%</f>
        <v>#VALUE!</v>
      </c>
      <c r="S14" s="11" t="str">
        <f>IF(ISERROR(VLOOKUP(A14,datosestudiantes,14,FALSE)),"NO EXISTE",VLOOKUP(A14,datosestudiantes,14,FALSE))</f>
        <v>NO EXISTE</v>
      </c>
      <c r="T14" s="12" t="e">
        <f>S14*10%</f>
        <v>#VALUE!</v>
      </c>
      <c r="U14" s="11" t="str">
        <f>IF(ISERROR(VLOOKUP(A14,datosestudiantes,15,FALSE)),"NO EXISTE",VLOOKUP(A14,datosestudiantes,15,FALSE))</f>
        <v>NO EXISTE</v>
      </c>
      <c r="V14" s="12" t="e">
        <f>U14*10%</f>
        <v>#VALUE!</v>
      </c>
      <c r="W14" s="12" t="e">
        <f>L14+N14+P14+R14+T14+V14</f>
        <v>#VALUE!</v>
      </c>
      <c r="X14" s="21" t="e">
        <f>IF(W14&gt;= 3,"APROBO","REPROBO")</f>
        <v>#VALUE!</v>
      </c>
    </row>
    <row r="15" spans="1:24" s="2" customFormat="1" ht="17.25" thickTop="1" thickBot="1" x14ac:dyDescent="0.3">
      <c r="A15" s="3"/>
      <c r="B15" s="3" t="str">
        <f>IF(ISERROR(VLOOKUP(A15,datosestudiantes,2,FALSE)),"NO EXISTE",VLOOKUP(A15,datosestudiantes,2,FALSE))</f>
        <v>NO EXISTE</v>
      </c>
      <c r="C15" s="11" t="str">
        <f>IF(ISERROR(VLOOKUP(A15,datosestudiantes,3,FALSE)),"",VLOOKUP(A15,datosestudiantes,3,FALSE))</f>
        <v/>
      </c>
      <c r="D15" s="11" t="str">
        <f>IF(ISERROR(VLOOKUP(A15,datosestudiantes,4,FALSE)),"",VLOOKUP(A15,datosestudiantes,4,FALSE))</f>
        <v/>
      </c>
      <c r="E15" s="11" t="str">
        <f>IF(ISERROR(VLOOKUP(A15,datosestudiantes,5,FALSE)),"",VLOOKUP(A15,datosestudiantes,5,FALSE))</f>
        <v/>
      </c>
      <c r="F15" s="11" t="str">
        <f>IF(ISERROR(VLOOKUP(A15,datosestudiantes,6,FALSE)),"",VLOOKUP(A15,datosestudiantes,6,FALSE))</f>
        <v/>
      </c>
      <c r="G15" s="11" t="str">
        <f>IF(ISERROR(VLOOKUP(A15,datosestudiantes,7,FALSE)),"",VLOOKUP(A15,datosestudiantes,7,FALSE))</f>
        <v/>
      </c>
      <c r="H15" s="11" t="str">
        <f>IF(ISERROR(VLOOKUP(A15,datosestudiantes,8,FALSE)),"",VLOOKUP(A15,datosestudiantes,8,FALSE))</f>
        <v/>
      </c>
      <c r="I15" s="11" t="str">
        <f>IF(ISERROR(VLOOKUP(A15,datosestudiantes,9,FALSE)),"",VLOOKUP(A15,datosestudiantes,9,FALSE))</f>
        <v/>
      </c>
      <c r="J15" s="11" t="str">
        <f>IF(ISERROR(VLOOKUP(A15,datosestudiantes,10,FALSE)),"",VLOOKUP(A15,datosestudiantes,10,FALSE))</f>
        <v/>
      </c>
      <c r="K15" s="13" t="str">
        <f t="shared" ref="K15:K33" si="0">IF(OR(C15="",D15="",E15="",F15="",G15="",H15="",I15="",J15=""),"",AVERAGE(C15:J15))</f>
        <v/>
      </c>
      <c r="L15" s="13" t="e">
        <f t="shared" ref="L15:L33" si="1">K15*30%</f>
        <v>#VALUE!</v>
      </c>
      <c r="M15" s="11" t="str">
        <f>IF(ISERROR(VLOOKUP(A15,datosestudiantes,11,FALSE)),"NO EXISTE",VLOOKUP(A15,datosestudiantes,11,FALSE))</f>
        <v>NO EXISTE</v>
      </c>
      <c r="N15" s="12" t="e">
        <f t="shared" ref="N15:N33" si="2">M15*20%</f>
        <v>#VALUE!</v>
      </c>
      <c r="O15" s="11" t="str">
        <f>IF(ISERROR(VLOOKUP(A15,datosestudiantes,12,FALSE)),"NO EXISTE",VLOOKUP(A15,datosestudiantes,12,FALSE))</f>
        <v>NO EXISTE</v>
      </c>
      <c r="P15" s="12" t="e">
        <f t="shared" ref="P15:P33" si="3">O15*20%</f>
        <v>#VALUE!</v>
      </c>
      <c r="Q15" s="11" t="str">
        <f>IF(ISERROR(VLOOKUP(A15,datosestudiantes,13,FALSE)),"NO EXISTE",VLOOKUP(A15,datosestudiantes,13,FALSE))</f>
        <v>NO EXISTE</v>
      </c>
      <c r="R15" s="12" t="e">
        <f t="shared" ref="R15:R33" si="4">Q15*10%</f>
        <v>#VALUE!</v>
      </c>
      <c r="S15" s="11" t="str">
        <f>IF(ISERROR(VLOOKUP(A15,datosestudiantes,14,FALSE)),"NO EXISTE",VLOOKUP(A15,datosestudiantes,14,FALSE))</f>
        <v>NO EXISTE</v>
      </c>
      <c r="T15" s="12" t="e">
        <f t="shared" ref="T15:T33" si="5">S15*10%</f>
        <v>#VALUE!</v>
      </c>
      <c r="U15" s="11" t="str">
        <f>IF(ISERROR(VLOOKUP(A15,datosestudiantes,15,FALSE)),"NO EXISTE",VLOOKUP(A15,datosestudiantes,15,FALSE))</f>
        <v>NO EXISTE</v>
      </c>
      <c r="V15" s="12" t="e">
        <f t="shared" ref="V15:V33" si="6">U15*10%</f>
        <v>#VALUE!</v>
      </c>
      <c r="W15" s="12" t="e">
        <f t="shared" ref="W15:W33" si="7">L15+N15+P15+R15+T15+V15</f>
        <v>#VALUE!</v>
      </c>
      <c r="X15" s="21" t="e">
        <f>IF(W15&gt;=3,"APROBO","REPROBO")</f>
        <v>#VALUE!</v>
      </c>
    </row>
    <row r="16" spans="1:24" s="2" customFormat="1" ht="17.25" thickTop="1" thickBot="1" x14ac:dyDescent="0.3">
      <c r="A16" s="3"/>
      <c r="B16" s="3" t="str">
        <f>IF(ISERROR(VLOOKUP(A16,datosestudiantes,2,FALSE)),"NO EXISTE",VLOOKUP(A16,datosestudiantes,2,FALSE))</f>
        <v>NO EXISTE</v>
      </c>
      <c r="C16" s="11" t="str">
        <f>IF(ISERROR(VLOOKUP(A16,datosestudiantes,3,FALSE)),"",VLOOKUP(A16,datosestudiantes,3,FALSE))</f>
        <v/>
      </c>
      <c r="D16" s="11" t="str">
        <f>IF(ISERROR(VLOOKUP(A16,datosestudiantes,4,FALSE)),"",VLOOKUP(A16,datosestudiantes,4,FALSE))</f>
        <v/>
      </c>
      <c r="E16" s="11" t="str">
        <f>IF(ISERROR(VLOOKUP(A16,datosestudiantes,5,FALSE)),"",VLOOKUP(A16,datosestudiantes,5,FALSE))</f>
        <v/>
      </c>
      <c r="F16" s="11" t="str">
        <f>IF(ISERROR(VLOOKUP(A16,datosestudiantes,6,FALSE)),"",VLOOKUP(A16,datosestudiantes,6,FALSE))</f>
        <v/>
      </c>
      <c r="G16" s="11" t="str">
        <f>IF(ISERROR(VLOOKUP(A16,datosestudiantes,7,FALSE)),"",VLOOKUP(A16,datosestudiantes,7,FALSE))</f>
        <v/>
      </c>
      <c r="H16" s="11" t="str">
        <f>IF(ISERROR(VLOOKUP(A16,datosestudiantes,8,FALSE)),"",VLOOKUP(A16,datosestudiantes,8,FALSE))</f>
        <v/>
      </c>
      <c r="I16" s="11" t="str">
        <f>IF(ISERROR(VLOOKUP(A16,datosestudiantes,9,FALSE)),"",VLOOKUP(A16,datosestudiantes,9,FALSE))</f>
        <v/>
      </c>
      <c r="J16" s="11" t="str">
        <f>IF(ISERROR(VLOOKUP(A16,datosestudiantes,10,FALSE)),"",VLOOKUP(A16,datosestudiantes,10,FALSE))</f>
        <v/>
      </c>
      <c r="K16" s="13" t="str">
        <f t="shared" si="0"/>
        <v/>
      </c>
      <c r="L16" s="13" t="e">
        <f t="shared" si="1"/>
        <v>#VALUE!</v>
      </c>
      <c r="M16" s="11" t="str">
        <f>IF(ISERROR(VLOOKUP(A16,datosestudiantes,11,FALSE)),"NO EXISTE",VLOOKUP(A16,datosestudiantes,11,FALSE))</f>
        <v>NO EXISTE</v>
      </c>
      <c r="N16" s="12" t="e">
        <f t="shared" si="2"/>
        <v>#VALUE!</v>
      </c>
      <c r="O16" s="11" t="str">
        <f>IF(ISERROR(VLOOKUP(A16,datosestudiantes,12,FALSE)),"NO EXISTE",VLOOKUP(A16,datosestudiantes,12,FALSE))</f>
        <v>NO EXISTE</v>
      </c>
      <c r="P16" s="12" t="e">
        <f t="shared" si="3"/>
        <v>#VALUE!</v>
      </c>
      <c r="Q16" s="11" t="str">
        <f>IF(ISERROR(VLOOKUP(A16,datosestudiantes,13,FALSE)),"NO EXISTE",VLOOKUP(A16,datosestudiantes,13,FALSE))</f>
        <v>NO EXISTE</v>
      </c>
      <c r="R16" s="12" t="e">
        <f t="shared" si="4"/>
        <v>#VALUE!</v>
      </c>
      <c r="S16" s="11" t="str">
        <f>IF(ISERROR(VLOOKUP(A16,datosestudiantes,14,FALSE)),"NO EXISTE",VLOOKUP(A16,datosestudiantes,14,FALSE))</f>
        <v>NO EXISTE</v>
      </c>
      <c r="T16" s="12" t="e">
        <f t="shared" si="5"/>
        <v>#VALUE!</v>
      </c>
      <c r="U16" s="11" t="str">
        <f>IF(ISERROR(VLOOKUP(A16,datosestudiantes,15,FALSE)),"NO EXISTE",VLOOKUP(A16,datosestudiantes,15,FALSE))</f>
        <v>NO EXISTE</v>
      </c>
      <c r="V16" s="12" t="e">
        <f t="shared" si="6"/>
        <v>#VALUE!</v>
      </c>
      <c r="W16" s="12" t="e">
        <f t="shared" si="7"/>
        <v>#VALUE!</v>
      </c>
      <c r="X16" s="21" t="e">
        <f t="shared" ref="X16:X33" si="8">IF(W16&gt;=3,"APROBO","REPROBO")</f>
        <v>#VALUE!</v>
      </c>
    </row>
    <row r="17" spans="1:24" ht="17.25" thickTop="1" thickBot="1" x14ac:dyDescent="0.3">
      <c r="A17" s="3"/>
      <c r="B17" s="3" t="str">
        <f>IF(ISERROR(VLOOKUP(A17,datosestudiantes,2,FALSE)),"NO EXISTE",VLOOKUP(A17,datosestudiantes,2,FALSE))</f>
        <v>NO EXISTE</v>
      </c>
      <c r="C17" s="11" t="str">
        <f>IF(ISERROR(VLOOKUP(A17,datosestudiantes,3,FALSE)),"",VLOOKUP(A17,datosestudiantes,3,FALSE))</f>
        <v/>
      </c>
      <c r="D17" s="11" t="str">
        <f>IF(ISERROR(VLOOKUP(A17,datosestudiantes,4,FALSE)),"",VLOOKUP(A17,datosestudiantes,4,FALSE))</f>
        <v/>
      </c>
      <c r="E17" s="11" t="str">
        <f>IF(ISERROR(VLOOKUP(A17,datosestudiantes,5,FALSE)),"",VLOOKUP(A17,datosestudiantes,5,FALSE))</f>
        <v/>
      </c>
      <c r="F17" s="11" t="str">
        <f>IF(ISERROR(VLOOKUP(A17,datosestudiantes,6,FALSE)),"",VLOOKUP(A17,datosestudiantes,6,FALSE))</f>
        <v/>
      </c>
      <c r="G17" s="11" t="str">
        <f>IF(ISERROR(VLOOKUP(A17,datosestudiantes,7,FALSE)),"",VLOOKUP(A17,datosestudiantes,7,FALSE))</f>
        <v/>
      </c>
      <c r="H17" s="11" t="str">
        <f>IF(ISERROR(VLOOKUP(A17,datosestudiantes,8,FALSE)),"",VLOOKUP(A17,datosestudiantes,8,FALSE))</f>
        <v/>
      </c>
      <c r="I17" s="11" t="str">
        <f>IF(ISERROR(VLOOKUP(A17,datosestudiantes,9,FALSE)),"",VLOOKUP(A17,datosestudiantes,9,FALSE))</f>
        <v/>
      </c>
      <c r="J17" s="11" t="str">
        <f>IF(ISERROR(VLOOKUP(A17,datosestudiantes,10,FALSE)),"",VLOOKUP(A17,datosestudiantes,10,FALSE))</f>
        <v/>
      </c>
      <c r="K17" s="13" t="str">
        <f t="shared" si="0"/>
        <v/>
      </c>
      <c r="L17" s="13" t="e">
        <f t="shared" si="1"/>
        <v>#VALUE!</v>
      </c>
      <c r="M17" s="11" t="str">
        <f>IF(ISERROR(VLOOKUP(A17,datosestudiantes,11,FALSE)),"NO EXISTE",VLOOKUP(A17,datosestudiantes,11,FALSE))</f>
        <v>NO EXISTE</v>
      </c>
      <c r="N17" s="12" t="e">
        <f t="shared" si="2"/>
        <v>#VALUE!</v>
      </c>
      <c r="O17" s="11" t="str">
        <f>IF(ISERROR(VLOOKUP(A17,datosestudiantes,12,FALSE)),"NO EXISTE",VLOOKUP(A17,datosestudiantes,12,FALSE))</f>
        <v>NO EXISTE</v>
      </c>
      <c r="P17" s="12" t="e">
        <f t="shared" si="3"/>
        <v>#VALUE!</v>
      </c>
      <c r="Q17" s="11" t="str">
        <f>IF(ISERROR(VLOOKUP(A17,datosestudiantes,13,FALSE)),"NO EXISTE",VLOOKUP(A17,datosestudiantes,13,FALSE))</f>
        <v>NO EXISTE</v>
      </c>
      <c r="R17" s="12" t="e">
        <f t="shared" si="4"/>
        <v>#VALUE!</v>
      </c>
      <c r="S17" s="11" t="str">
        <f>IF(ISERROR(VLOOKUP(A17,datosestudiantes,14,FALSE)),"NO EXISTE",VLOOKUP(A17,datosestudiantes,14,FALSE))</f>
        <v>NO EXISTE</v>
      </c>
      <c r="T17" s="12" t="e">
        <f t="shared" si="5"/>
        <v>#VALUE!</v>
      </c>
      <c r="U17" s="11" t="str">
        <f>IF(ISERROR(VLOOKUP(A17,datosestudiantes,15,FALSE)),"NO EXISTE",VLOOKUP(A17,datosestudiantes,15,FALSE))</f>
        <v>NO EXISTE</v>
      </c>
      <c r="V17" s="12" t="e">
        <f t="shared" si="6"/>
        <v>#VALUE!</v>
      </c>
      <c r="W17" s="12" t="e">
        <f t="shared" si="7"/>
        <v>#VALUE!</v>
      </c>
      <c r="X17" s="21" t="e">
        <f t="shared" si="8"/>
        <v>#VALUE!</v>
      </c>
    </row>
    <row r="18" spans="1:24" ht="17.25" thickTop="1" thickBot="1" x14ac:dyDescent="0.3">
      <c r="A18" s="3"/>
      <c r="B18" s="3" t="str">
        <f>IF(ISERROR(VLOOKUP(A18,datosestudiantes,2,FALSE)),"NO EXISTE",VLOOKUP(A18,datosestudiantes,2,FALSE))</f>
        <v>NO EXISTE</v>
      </c>
      <c r="C18" s="11" t="str">
        <f>IF(ISERROR(VLOOKUP(A18,datosestudiantes,3,FALSE)),"",VLOOKUP(A18,datosestudiantes,3,FALSE))</f>
        <v/>
      </c>
      <c r="D18" s="11" t="str">
        <f>IF(ISERROR(VLOOKUP(A18,datosestudiantes,4,FALSE)),"",VLOOKUP(A18,datosestudiantes,4,FALSE))</f>
        <v/>
      </c>
      <c r="E18" s="11" t="str">
        <f>IF(ISERROR(VLOOKUP(A18,datosestudiantes,5,FALSE)),"",VLOOKUP(A18,datosestudiantes,5,FALSE))</f>
        <v/>
      </c>
      <c r="F18" s="11" t="str">
        <f>IF(ISERROR(VLOOKUP(A18,datosestudiantes,6,FALSE)),"",VLOOKUP(A18,datosestudiantes,6,FALSE))</f>
        <v/>
      </c>
      <c r="G18" s="11" t="str">
        <f>IF(ISERROR(VLOOKUP(A18,datosestudiantes,7,FALSE)),"",VLOOKUP(A18,datosestudiantes,7,FALSE))</f>
        <v/>
      </c>
      <c r="H18" s="11" t="str">
        <f>IF(ISERROR(VLOOKUP(A18,datosestudiantes,8,FALSE)),"",VLOOKUP(A18,datosestudiantes,8,FALSE))</f>
        <v/>
      </c>
      <c r="I18" s="11" t="str">
        <f>IF(ISERROR(VLOOKUP(A18,datosestudiantes,9,FALSE)),"",VLOOKUP(A18,datosestudiantes,9,FALSE))</f>
        <v/>
      </c>
      <c r="J18" s="11" t="str">
        <f>IF(ISERROR(VLOOKUP(A18,datosestudiantes,10,FALSE)),"",VLOOKUP(A18,datosestudiantes,10,FALSE))</f>
        <v/>
      </c>
      <c r="K18" s="13" t="str">
        <f t="shared" si="0"/>
        <v/>
      </c>
      <c r="L18" s="13" t="e">
        <f t="shared" si="1"/>
        <v>#VALUE!</v>
      </c>
      <c r="M18" s="11" t="str">
        <f>IF(ISERROR(VLOOKUP(A18,datosestudiantes,11,FALSE)),"NO EXISTE",VLOOKUP(A18,datosestudiantes,11,FALSE))</f>
        <v>NO EXISTE</v>
      </c>
      <c r="N18" s="12" t="e">
        <f t="shared" si="2"/>
        <v>#VALUE!</v>
      </c>
      <c r="O18" s="11" t="str">
        <f>IF(ISERROR(VLOOKUP(A18,datosestudiantes,12,FALSE)),"NO EXISTE",VLOOKUP(A18,datosestudiantes,12,FALSE))</f>
        <v>NO EXISTE</v>
      </c>
      <c r="P18" s="12" t="e">
        <f t="shared" si="3"/>
        <v>#VALUE!</v>
      </c>
      <c r="Q18" s="11" t="str">
        <f>IF(ISERROR(VLOOKUP(A18,datosestudiantes,13,FALSE)),"NO EXISTE",VLOOKUP(A18,datosestudiantes,13,FALSE))</f>
        <v>NO EXISTE</v>
      </c>
      <c r="R18" s="12" t="e">
        <f t="shared" si="4"/>
        <v>#VALUE!</v>
      </c>
      <c r="S18" s="11" t="str">
        <f>IF(ISERROR(VLOOKUP(A18,datosestudiantes,14,FALSE)),"NO EXISTE",VLOOKUP(A18,datosestudiantes,14,FALSE))</f>
        <v>NO EXISTE</v>
      </c>
      <c r="T18" s="12" t="e">
        <f t="shared" si="5"/>
        <v>#VALUE!</v>
      </c>
      <c r="U18" s="11" t="str">
        <f>IF(ISERROR(VLOOKUP(A18,datosestudiantes,15,FALSE)),"NO EXISTE",VLOOKUP(A18,datosestudiantes,15,FALSE))</f>
        <v>NO EXISTE</v>
      </c>
      <c r="V18" s="12" t="e">
        <f t="shared" si="6"/>
        <v>#VALUE!</v>
      </c>
      <c r="W18" s="12" t="e">
        <f t="shared" si="7"/>
        <v>#VALUE!</v>
      </c>
      <c r="X18" s="21" t="e">
        <f t="shared" si="8"/>
        <v>#VALUE!</v>
      </c>
    </row>
    <row r="19" spans="1:24" ht="17.25" thickTop="1" thickBot="1" x14ac:dyDescent="0.3">
      <c r="A19" s="3"/>
      <c r="B19" s="3" t="str">
        <f>IF(ISERROR(VLOOKUP(A19,datosestudiantes,2,FALSE)),"NO EXISTE",VLOOKUP(A19,datosestudiantes,2,FALSE))</f>
        <v>NO EXISTE</v>
      </c>
      <c r="C19" s="11" t="str">
        <f>IF(ISERROR(VLOOKUP(A19,datosestudiantes,3,FALSE)),"",VLOOKUP(A19,datosestudiantes,3,FALSE))</f>
        <v/>
      </c>
      <c r="D19" s="11" t="str">
        <f>IF(ISERROR(VLOOKUP(A19,datosestudiantes,4,FALSE)),"",VLOOKUP(A19,datosestudiantes,4,FALSE))</f>
        <v/>
      </c>
      <c r="E19" s="11" t="str">
        <f>IF(ISERROR(VLOOKUP(A19,datosestudiantes,5,FALSE)),"",VLOOKUP(A19,datosestudiantes,5,FALSE))</f>
        <v/>
      </c>
      <c r="F19" s="11" t="str">
        <f>IF(ISERROR(VLOOKUP(A19,datosestudiantes,6,FALSE)),"",VLOOKUP(A19,datosestudiantes,6,FALSE))</f>
        <v/>
      </c>
      <c r="G19" s="11" t="str">
        <f>IF(ISERROR(VLOOKUP(A19,datosestudiantes,7,FALSE)),"",VLOOKUP(A19,datosestudiantes,7,FALSE))</f>
        <v/>
      </c>
      <c r="H19" s="11" t="str">
        <f>IF(ISERROR(VLOOKUP(A19,datosestudiantes,8,FALSE)),"",VLOOKUP(A19,datosestudiantes,8,FALSE))</f>
        <v/>
      </c>
      <c r="I19" s="11" t="str">
        <f>IF(ISERROR(VLOOKUP(A19,datosestudiantes,9,FALSE)),"",VLOOKUP(A19,datosestudiantes,9,FALSE))</f>
        <v/>
      </c>
      <c r="J19" s="11" t="str">
        <f>IF(ISERROR(VLOOKUP(A19,datosestudiantes,10,FALSE)),"",VLOOKUP(A19,datosestudiantes,10,FALSE))</f>
        <v/>
      </c>
      <c r="K19" s="13" t="str">
        <f t="shared" si="0"/>
        <v/>
      </c>
      <c r="L19" s="13" t="e">
        <f t="shared" si="1"/>
        <v>#VALUE!</v>
      </c>
      <c r="M19" s="11" t="str">
        <f>IF(ISERROR(VLOOKUP(A19,datosestudiantes,11,FALSE)),"NO EXISTE",VLOOKUP(A19,datosestudiantes,11,FALSE))</f>
        <v>NO EXISTE</v>
      </c>
      <c r="N19" s="12" t="e">
        <f t="shared" si="2"/>
        <v>#VALUE!</v>
      </c>
      <c r="O19" s="11" t="str">
        <f>IF(ISERROR(VLOOKUP(A19,datosestudiantes,12,FALSE)),"NO EXISTE",VLOOKUP(A19,datosestudiantes,12,FALSE))</f>
        <v>NO EXISTE</v>
      </c>
      <c r="P19" s="12" t="e">
        <f t="shared" si="3"/>
        <v>#VALUE!</v>
      </c>
      <c r="Q19" s="11" t="str">
        <f>IF(ISERROR(VLOOKUP(A19,datosestudiantes,13,FALSE)),"NO EXISTE",VLOOKUP(A19,datosestudiantes,13,FALSE))</f>
        <v>NO EXISTE</v>
      </c>
      <c r="R19" s="12" t="e">
        <f t="shared" si="4"/>
        <v>#VALUE!</v>
      </c>
      <c r="S19" s="11" t="str">
        <f>IF(ISERROR(VLOOKUP(A19,datosestudiantes,14,FALSE)),"NO EXISTE",VLOOKUP(A19,datosestudiantes,14,FALSE))</f>
        <v>NO EXISTE</v>
      </c>
      <c r="T19" s="12" t="e">
        <f t="shared" si="5"/>
        <v>#VALUE!</v>
      </c>
      <c r="U19" s="11" t="str">
        <f>IF(ISERROR(VLOOKUP(A19,datosestudiantes,15,FALSE)),"NO EXISTE",VLOOKUP(A19,datosestudiantes,15,FALSE))</f>
        <v>NO EXISTE</v>
      </c>
      <c r="V19" s="12" t="e">
        <f t="shared" si="6"/>
        <v>#VALUE!</v>
      </c>
      <c r="W19" s="12" t="e">
        <f t="shared" si="7"/>
        <v>#VALUE!</v>
      </c>
      <c r="X19" s="21" t="e">
        <f t="shared" si="8"/>
        <v>#VALUE!</v>
      </c>
    </row>
    <row r="20" spans="1:24" ht="17.25" thickTop="1" thickBot="1" x14ac:dyDescent="0.3">
      <c r="A20" s="3"/>
      <c r="B20" s="3" t="str">
        <f>IF(ISERROR(VLOOKUP(A20,datosestudiantes,2,FALSE)),"NO EXISTE",VLOOKUP(A20,datosestudiantes,2,FALSE))</f>
        <v>NO EXISTE</v>
      </c>
      <c r="C20" s="11" t="str">
        <f>IF(ISERROR(VLOOKUP(A20,datosestudiantes,3,FALSE)),"",VLOOKUP(A20,datosestudiantes,3,FALSE))</f>
        <v/>
      </c>
      <c r="D20" s="11" t="str">
        <f>IF(ISERROR(VLOOKUP(A20,datosestudiantes,4,FALSE)),"",VLOOKUP(A20,datosestudiantes,4,FALSE))</f>
        <v/>
      </c>
      <c r="E20" s="11" t="str">
        <f>IF(ISERROR(VLOOKUP(A20,datosestudiantes,5,FALSE)),"",VLOOKUP(A20,datosestudiantes,5,FALSE))</f>
        <v/>
      </c>
      <c r="F20" s="11" t="str">
        <f>IF(ISERROR(VLOOKUP(A20,datosestudiantes,6,FALSE)),"",VLOOKUP(A20,datosestudiantes,6,FALSE))</f>
        <v/>
      </c>
      <c r="G20" s="11" t="str">
        <f>IF(ISERROR(VLOOKUP(A20,datosestudiantes,7,FALSE)),"",VLOOKUP(A20,datosestudiantes,7,FALSE))</f>
        <v/>
      </c>
      <c r="H20" s="11" t="str">
        <f>IF(ISERROR(VLOOKUP(A20,datosestudiantes,8,FALSE)),"",VLOOKUP(A20,datosestudiantes,8,FALSE))</f>
        <v/>
      </c>
      <c r="I20" s="11" t="str">
        <f>IF(ISERROR(VLOOKUP(A20,datosestudiantes,9,FALSE)),"",VLOOKUP(A20,datosestudiantes,9,FALSE))</f>
        <v/>
      </c>
      <c r="J20" s="11" t="str">
        <f>IF(ISERROR(VLOOKUP(A20,datosestudiantes,10,FALSE)),"",VLOOKUP(A20,datosestudiantes,10,FALSE))</f>
        <v/>
      </c>
      <c r="K20" s="13" t="str">
        <f t="shared" si="0"/>
        <v/>
      </c>
      <c r="L20" s="13" t="e">
        <f t="shared" si="1"/>
        <v>#VALUE!</v>
      </c>
      <c r="M20" s="11" t="str">
        <f>IF(ISERROR(VLOOKUP(A20,datosestudiantes,11,FALSE)),"NO EXISTE",VLOOKUP(A20,datosestudiantes,11,FALSE))</f>
        <v>NO EXISTE</v>
      </c>
      <c r="N20" s="12" t="e">
        <f t="shared" si="2"/>
        <v>#VALUE!</v>
      </c>
      <c r="O20" s="11" t="str">
        <f>IF(ISERROR(VLOOKUP(A20,datosestudiantes,12,FALSE)),"NO EXISTE",VLOOKUP(A20,datosestudiantes,12,FALSE))</f>
        <v>NO EXISTE</v>
      </c>
      <c r="P20" s="12" t="e">
        <f t="shared" si="3"/>
        <v>#VALUE!</v>
      </c>
      <c r="Q20" s="11" t="str">
        <f>IF(ISERROR(VLOOKUP(A20,datosestudiantes,13,FALSE)),"NO EXISTE",VLOOKUP(A20,datosestudiantes,13,FALSE))</f>
        <v>NO EXISTE</v>
      </c>
      <c r="R20" s="12" t="e">
        <f t="shared" si="4"/>
        <v>#VALUE!</v>
      </c>
      <c r="S20" s="11" t="str">
        <f>IF(ISERROR(VLOOKUP(A20,datosestudiantes,14,FALSE)),"NO EXISTE",VLOOKUP(A20,datosestudiantes,14,FALSE))</f>
        <v>NO EXISTE</v>
      </c>
      <c r="T20" s="12" t="e">
        <f t="shared" si="5"/>
        <v>#VALUE!</v>
      </c>
      <c r="U20" s="11" t="str">
        <f>IF(ISERROR(VLOOKUP(A20,datosestudiantes,15,FALSE)),"NO EXISTE",VLOOKUP(A20,datosestudiantes,15,FALSE))</f>
        <v>NO EXISTE</v>
      </c>
      <c r="V20" s="12" t="e">
        <f t="shared" si="6"/>
        <v>#VALUE!</v>
      </c>
      <c r="W20" s="12" t="e">
        <f t="shared" si="7"/>
        <v>#VALUE!</v>
      </c>
      <c r="X20" s="21" t="e">
        <f t="shared" si="8"/>
        <v>#VALUE!</v>
      </c>
    </row>
    <row r="21" spans="1:24" ht="17.25" thickTop="1" thickBot="1" x14ac:dyDescent="0.3">
      <c r="A21" s="3"/>
      <c r="B21" s="3" t="str">
        <f>IF(ISERROR(VLOOKUP(A21,datosestudiantes,2,FALSE)),"NO EXISTE",VLOOKUP(A21,datosestudiantes,2,FALSE))</f>
        <v>NO EXISTE</v>
      </c>
      <c r="C21" s="11" t="str">
        <f>IF(ISERROR(VLOOKUP(A21,datosestudiantes,3,FALSE)),"",VLOOKUP(A21,datosestudiantes,3,FALSE))</f>
        <v/>
      </c>
      <c r="D21" s="11" t="str">
        <f>IF(ISERROR(VLOOKUP(A21,datosestudiantes,4,FALSE)),"",VLOOKUP(A21,datosestudiantes,4,FALSE))</f>
        <v/>
      </c>
      <c r="E21" s="11" t="str">
        <f>IF(ISERROR(VLOOKUP(A21,datosestudiantes,5,FALSE)),"",VLOOKUP(A21,datosestudiantes,5,FALSE))</f>
        <v/>
      </c>
      <c r="F21" s="11" t="str">
        <f>IF(ISERROR(VLOOKUP(A21,datosestudiantes,6,FALSE)),"",VLOOKUP(A21,datosestudiantes,6,FALSE))</f>
        <v/>
      </c>
      <c r="G21" s="11" t="str">
        <f>IF(ISERROR(VLOOKUP(A21,datosestudiantes,7,FALSE)),"",VLOOKUP(A21,datosestudiantes,7,FALSE))</f>
        <v/>
      </c>
      <c r="H21" s="11" t="str">
        <f>IF(ISERROR(VLOOKUP(A21,datosestudiantes,8,FALSE)),"",VLOOKUP(A21,datosestudiantes,8,FALSE))</f>
        <v/>
      </c>
      <c r="I21" s="11" t="str">
        <f>IF(ISERROR(VLOOKUP(A21,datosestudiantes,9,FALSE)),"",VLOOKUP(A21,datosestudiantes,9,FALSE))</f>
        <v/>
      </c>
      <c r="J21" s="11" t="str">
        <f>IF(ISERROR(VLOOKUP(A21,datosestudiantes,10,FALSE)),"",VLOOKUP(A21,datosestudiantes,10,FALSE))</f>
        <v/>
      </c>
      <c r="K21" s="13" t="str">
        <f t="shared" si="0"/>
        <v/>
      </c>
      <c r="L21" s="13" t="e">
        <f t="shared" si="1"/>
        <v>#VALUE!</v>
      </c>
      <c r="M21" s="11" t="str">
        <f>IF(ISERROR(VLOOKUP(A21,datosestudiantes,11,FALSE)),"NO EXISTE",VLOOKUP(A21,datosestudiantes,11,FALSE))</f>
        <v>NO EXISTE</v>
      </c>
      <c r="N21" s="12" t="e">
        <f t="shared" si="2"/>
        <v>#VALUE!</v>
      </c>
      <c r="O21" s="11" t="str">
        <f>IF(ISERROR(VLOOKUP(A21,datosestudiantes,12,FALSE)),"NO EXISTE",VLOOKUP(A21,datosestudiantes,12,FALSE))</f>
        <v>NO EXISTE</v>
      </c>
      <c r="P21" s="12" t="e">
        <f t="shared" si="3"/>
        <v>#VALUE!</v>
      </c>
      <c r="Q21" s="11" t="str">
        <f>IF(ISERROR(VLOOKUP(A21,datosestudiantes,13,FALSE)),"NO EXISTE",VLOOKUP(A21,datosestudiantes,13,FALSE))</f>
        <v>NO EXISTE</v>
      </c>
      <c r="R21" s="12" t="e">
        <f t="shared" si="4"/>
        <v>#VALUE!</v>
      </c>
      <c r="S21" s="11" t="str">
        <f>IF(ISERROR(VLOOKUP(A21,datosestudiantes,14,FALSE)),"NO EXISTE",VLOOKUP(A21,datosestudiantes,14,FALSE))</f>
        <v>NO EXISTE</v>
      </c>
      <c r="T21" s="12" t="e">
        <f t="shared" si="5"/>
        <v>#VALUE!</v>
      </c>
      <c r="U21" s="11" t="str">
        <f>IF(ISERROR(VLOOKUP(A21,datosestudiantes,15,FALSE)),"NO EXISTE",VLOOKUP(A21,datosestudiantes,15,FALSE))</f>
        <v>NO EXISTE</v>
      </c>
      <c r="V21" s="12" t="e">
        <f t="shared" si="6"/>
        <v>#VALUE!</v>
      </c>
      <c r="W21" s="12" t="e">
        <f t="shared" si="7"/>
        <v>#VALUE!</v>
      </c>
      <c r="X21" s="21" t="e">
        <f t="shared" si="8"/>
        <v>#VALUE!</v>
      </c>
    </row>
    <row r="22" spans="1:24" ht="17.25" thickTop="1" thickBot="1" x14ac:dyDescent="0.3">
      <c r="A22" s="3"/>
      <c r="B22" s="3" t="str">
        <f>IF(ISERROR(VLOOKUP(A22,datosestudiantes,2,FALSE)),"NO EXISTE",VLOOKUP(A22,datosestudiantes,2,FALSE))</f>
        <v>NO EXISTE</v>
      </c>
      <c r="C22" s="11" t="str">
        <f>IF(ISERROR(VLOOKUP(A22,datosestudiantes,3,FALSE)),"",VLOOKUP(A22,datosestudiantes,3,FALSE))</f>
        <v/>
      </c>
      <c r="D22" s="11" t="str">
        <f>IF(ISERROR(VLOOKUP(A22,datosestudiantes,4,FALSE)),"",VLOOKUP(A22,datosestudiantes,4,FALSE))</f>
        <v/>
      </c>
      <c r="E22" s="11" t="str">
        <f>IF(ISERROR(VLOOKUP(A22,datosestudiantes,5,FALSE)),"",VLOOKUP(A22,datosestudiantes,5,FALSE))</f>
        <v/>
      </c>
      <c r="F22" s="11" t="str">
        <f>IF(ISERROR(VLOOKUP(A22,datosestudiantes,6,FALSE)),"",VLOOKUP(A22,datosestudiantes,6,FALSE))</f>
        <v/>
      </c>
      <c r="G22" s="11" t="str">
        <f>IF(ISERROR(VLOOKUP(A22,datosestudiantes,7,FALSE)),"",VLOOKUP(A22,datosestudiantes,7,FALSE))</f>
        <v/>
      </c>
      <c r="H22" s="11" t="str">
        <f>IF(ISERROR(VLOOKUP(A22,datosestudiantes,8,FALSE)),"",VLOOKUP(A22,datosestudiantes,8,FALSE))</f>
        <v/>
      </c>
      <c r="I22" s="11" t="str">
        <f>IF(ISERROR(VLOOKUP(A22,datosestudiantes,9,FALSE)),"",VLOOKUP(A22,datosestudiantes,9,FALSE))</f>
        <v/>
      </c>
      <c r="J22" s="11" t="str">
        <f>IF(ISERROR(VLOOKUP(A22,datosestudiantes,10,FALSE)),"",VLOOKUP(A22,datosestudiantes,10,FALSE))</f>
        <v/>
      </c>
      <c r="K22" s="13" t="str">
        <f t="shared" si="0"/>
        <v/>
      </c>
      <c r="L22" s="13" t="e">
        <f t="shared" si="1"/>
        <v>#VALUE!</v>
      </c>
      <c r="M22" s="11" t="str">
        <f>IF(ISERROR(VLOOKUP(A22,datosestudiantes,11,FALSE)),"NO EXISTE",VLOOKUP(A22,datosestudiantes,11,FALSE))</f>
        <v>NO EXISTE</v>
      </c>
      <c r="N22" s="12" t="e">
        <f t="shared" si="2"/>
        <v>#VALUE!</v>
      </c>
      <c r="O22" s="11" t="str">
        <f>IF(ISERROR(VLOOKUP(A22,datosestudiantes,12,FALSE)),"NO EXISTE",VLOOKUP(A22,datosestudiantes,12,FALSE))</f>
        <v>NO EXISTE</v>
      </c>
      <c r="P22" s="12" t="e">
        <f t="shared" si="3"/>
        <v>#VALUE!</v>
      </c>
      <c r="Q22" s="11" t="str">
        <f>IF(ISERROR(VLOOKUP(A22,datosestudiantes,13,FALSE)),"NO EXISTE",VLOOKUP(A22,datosestudiantes,13,FALSE))</f>
        <v>NO EXISTE</v>
      </c>
      <c r="R22" s="12" t="e">
        <f t="shared" si="4"/>
        <v>#VALUE!</v>
      </c>
      <c r="S22" s="11" t="str">
        <f>IF(ISERROR(VLOOKUP(A22,datosestudiantes,14,FALSE)),"NO EXISTE",VLOOKUP(A22,datosestudiantes,14,FALSE))</f>
        <v>NO EXISTE</v>
      </c>
      <c r="T22" s="12" t="e">
        <f t="shared" si="5"/>
        <v>#VALUE!</v>
      </c>
      <c r="U22" s="11" t="str">
        <f>IF(ISERROR(VLOOKUP(A22,datosestudiantes,15,FALSE)),"NO EXISTE",VLOOKUP(A22,datosestudiantes,15,FALSE))</f>
        <v>NO EXISTE</v>
      </c>
      <c r="V22" s="12" t="e">
        <f t="shared" si="6"/>
        <v>#VALUE!</v>
      </c>
      <c r="W22" s="12" t="e">
        <f t="shared" si="7"/>
        <v>#VALUE!</v>
      </c>
      <c r="X22" s="21" t="e">
        <f t="shared" si="8"/>
        <v>#VALUE!</v>
      </c>
    </row>
    <row r="23" spans="1:24" ht="17.25" thickTop="1" thickBot="1" x14ac:dyDescent="0.3">
      <c r="A23" s="3"/>
      <c r="B23" s="3" t="str">
        <f>IF(ISERROR(VLOOKUP(A23,datosestudiantes,2,FALSE)),"NO EXISTE",VLOOKUP(A23,datosestudiantes,2,FALSE))</f>
        <v>NO EXISTE</v>
      </c>
      <c r="C23" s="11" t="str">
        <f>IF(ISERROR(VLOOKUP(A23,datosestudiantes,3,FALSE)),"",VLOOKUP(A23,datosestudiantes,3,FALSE))</f>
        <v/>
      </c>
      <c r="D23" s="11" t="str">
        <f>IF(ISERROR(VLOOKUP(A23,datosestudiantes,4,FALSE)),"",VLOOKUP(A23,datosestudiantes,4,FALSE))</f>
        <v/>
      </c>
      <c r="E23" s="11" t="str">
        <f>IF(ISERROR(VLOOKUP(A23,datosestudiantes,5,FALSE)),"",VLOOKUP(A23,datosestudiantes,5,FALSE))</f>
        <v/>
      </c>
      <c r="F23" s="11" t="str">
        <f>IF(ISERROR(VLOOKUP(A23,datosestudiantes,6,FALSE)),"",VLOOKUP(A23,datosestudiantes,6,FALSE))</f>
        <v/>
      </c>
      <c r="G23" s="11" t="str">
        <f>IF(ISERROR(VLOOKUP(A23,datosestudiantes,7,FALSE)),"",VLOOKUP(A23,datosestudiantes,7,FALSE))</f>
        <v/>
      </c>
      <c r="H23" s="11" t="str">
        <f>IF(ISERROR(VLOOKUP(A23,datosestudiantes,8,FALSE)),"",VLOOKUP(A23,datosestudiantes,8,FALSE))</f>
        <v/>
      </c>
      <c r="I23" s="11" t="str">
        <f>IF(ISERROR(VLOOKUP(A23,datosestudiantes,9,FALSE)),"",VLOOKUP(A23,datosestudiantes,9,FALSE))</f>
        <v/>
      </c>
      <c r="J23" s="11" t="str">
        <f>IF(ISERROR(VLOOKUP(A23,datosestudiantes,10,FALSE)),"",VLOOKUP(A23,datosestudiantes,10,FALSE))</f>
        <v/>
      </c>
      <c r="K23" s="13" t="str">
        <f t="shared" si="0"/>
        <v/>
      </c>
      <c r="L23" s="13" t="e">
        <f t="shared" si="1"/>
        <v>#VALUE!</v>
      </c>
      <c r="M23" s="11" t="str">
        <f>IF(ISERROR(VLOOKUP(A23,datosestudiantes,11,FALSE)),"NO EXISTE",VLOOKUP(A23,datosestudiantes,11,FALSE))</f>
        <v>NO EXISTE</v>
      </c>
      <c r="N23" s="12" t="e">
        <f t="shared" si="2"/>
        <v>#VALUE!</v>
      </c>
      <c r="O23" s="11" t="str">
        <f>IF(ISERROR(VLOOKUP(A23,datosestudiantes,12,FALSE)),"NO EXISTE",VLOOKUP(A23,datosestudiantes,12,FALSE))</f>
        <v>NO EXISTE</v>
      </c>
      <c r="P23" s="12" t="e">
        <f t="shared" si="3"/>
        <v>#VALUE!</v>
      </c>
      <c r="Q23" s="11" t="str">
        <f>IF(ISERROR(VLOOKUP(A23,datosestudiantes,13,FALSE)),"NO EXISTE",VLOOKUP(A23,datosestudiantes,13,FALSE))</f>
        <v>NO EXISTE</v>
      </c>
      <c r="R23" s="12" t="e">
        <f t="shared" si="4"/>
        <v>#VALUE!</v>
      </c>
      <c r="S23" s="11" t="str">
        <f>IF(ISERROR(VLOOKUP(A23,datosestudiantes,14,FALSE)),"NO EXISTE",VLOOKUP(A23,datosestudiantes,14,FALSE))</f>
        <v>NO EXISTE</v>
      </c>
      <c r="T23" s="12" t="e">
        <f t="shared" si="5"/>
        <v>#VALUE!</v>
      </c>
      <c r="U23" s="11" t="str">
        <f>IF(ISERROR(VLOOKUP(A23,datosestudiantes,15,FALSE)),"NO EXISTE",VLOOKUP(A23,datosestudiantes,15,FALSE))</f>
        <v>NO EXISTE</v>
      </c>
      <c r="V23" s="12" t="e">
        <f t="shared" si="6"/>
        <v>#VALUE!</v>
      </c>
      <c r="W23" s="12" t="e">
        <f t="shared" si="7"/>
        <v>#VALUE!</v>
      </c>
      <c r="X23" s="21" t="e">
        <f t="shared" si="8"/>
        <v>#VALUE!</v>
      </c>
    </row>
    <row r="24" spans="1:24" ht="17.25" thickTop="1" thickBot="1" x14ac:dyDescent="0.3">
      <c r="A24" s="3"/>
      <c r="B24" s="3" t="str">
        <f>IF(ISERROR(VLOOKUP(A24,datosestudiantes,2,FALSE)),"NO EXISTE",VLOOKUP(A24,datosestudiantes,2,FALSE))</f>
        <v>NO EXISTE</v>
      </c>
      <c r="C24" s="11" t="str">
        <f>IF(ISERROR(VLOOKUP(A24,datosestudiantes,3,FALSE)),"",VLOOKUP(A24,datosestudiantes,3,FALSE))</f>
        <v/>
      </c>
      <c r="D24" s="11" t="str">
        <f>IF(ISERROR(VLOOKUP(A24,datosestudiantes,4,FALSE)),"",VLOOKUP(A24,datosestudiantes,4,FALSE))</f>
        <v/>
      </c>
      <c r="E24" s="11" t="str">
        <f>IF(ISERROR(VLOOKUP(A24,datosestudiantes,5,FALSE)),"",VLOOKUP(A24,datosestudiantes,5,FALSE))</f>
        <v/>
      </c>
      <c r="F24" s="11" t="str">
        <f>IF(ISERROR(VLOOKUP(A24,datosestudiantes,6,FALSE)),"",VLOOKUP(A24,datosestudiantes,6,FALSE))</f>
        <v/>
      </c>
      <c r="G24" s="11" t="str">
        <f>IF(ISERROR(VLOOKUP(A24,datosestudiantes,7,FALSE)),"",VLOOKUP(A24,datosestudiantes,7,FALSE))</f>
        <v/>
      </c>
      <c r="H24" s="11" t="str">
        <f>IF(ISERROR(VLOOKUP(A24,datosestudiantes,8,FALSE)),"",VLOOKUP(A24,datosestudiantes,8,FALSE))</f>
        <v/>
      </c>
      <c r="I24" s="11" t="str">
        <f>IF(ISERROR(VLOOKUP(A24,datosestudiantes,9,FALSE)),"",VLOOKUP(A24,datosestudiantes,9,FALSE))</f>
        <v/>
      </c>
      <c r="J24" s="11" t="str">
        <f>IF(ISERROR(VLOOKUP(A24,datosestudiantes,10,FALSE)),"",VLOOKUP(A24,datosestudiantes,10,FALSE))</f>
        <v/>
      </c>
      <c r="K24" s="13" t="str">
        <f t="shared" si="0"/>
        <v/>
      </c>
      <c r="L24" s="13" t="e">
        <f t="shared" si="1"/>
        <v>#VALUE!</v>
      </c>
      <c r="M24" s="11" t="str">
        <f>IF(ISERROR(VLOOKUP(A24,datosestudiantes,11,FALSE)),"NO EXISTE",VLOOKUP(A24,datosestudiantes,11,FALSE))</f>
        <v>NO EXISTE</v>
      </c>
      <c r="N24" s="12" t="e">
        <f t="shared" si="2"/>
        <v>#VALUE!</v>
      </c>
      <c r="O24" s="11" t="str">
        <f>IF(ISERROR(VLOOKUP(A24,datosestudiantes,12,FALSE)),"NO EXISTE",VLOOKUP(A24,datosestudiantes,12,FALSE))</f>
        <v>NO EXISTE</v>
      </c>
      <c r="P24" s="12" t="e">
        <f t="shared" si="3"/>
        <v>#VALUE!</v>
      </c>
      <c r="Q24" s="11" t="str">
        <f>IF(ISERROR(VLOOKUP(A24,datosestudiantes,13,FALSE)),"NO EXISTE",VLOOKUP(A24,datosestudiantes,13,FALSE))</f>
        <v>NO EXISTE</v>
      </c>
      <c r="R24" s="12" t="e">
        <f t="shared" si="4"/>
        <v>#VALUE!</v>
      </c>
      <c r="S24" s="11" t="str">
        <f>IF(ISERROR(VLOOKUP(A24,datosestudiantes,14,FALSE)),"NO EXISTE",VLOOKUP(A24,datosestudiantes,14,FALSE))</f>
        <v>NO EXISTE</v>
      </c>
      <c r="T24" s="12" t="e">
        <f t="shared" si="5"/>
        <v>#VALUE!</v>
      </c>
      <c r="U24" s="11" t="str">
        <f>IF(ISERROR(VLOOKUP(A24,datosestudiantes,15,FALSE)),"NO EXISTE",VLOOKUP(A24,datosestudiantes,15,FALSE))</f>
        <v>NO EXISTE</v>
      </c>
      <c r="V24" s="12" t="e">
        <f t="shared" si="6"/>
        <v>#VALUE!</v>
      </c>
      <c r="W24" s="12" t="e">
        <f t="shared" si="7"/>
        <v>#VALUE!</v>
      </c>
      <c r="X24" s="21" t="e">
        <f t="shared" si="8"/>
        <v>#VALUE!</v>
      </c>
    </row>
    <row r="25" spans="1:24" ht="17.25" thickTop="1" thickBot="1" x14ac:dyDescent="0.3">
      <c r="A25" s="3"/>
      <c r="B25" s="3" t="str">
        <f>IF(ISERROR(VLOOKUP(A25,datosestudiantes,2,FALSE)),"NO EXISTE",VLOOKUP(A25,datosestudiantes,2,FALSE))</f>
        <v>NO EXISTE</v>
      </c>
      <c r="C25" s="11" t="str">
        <f>IF(ISERROR(VLOOKUP(A25,datosestudiantes,3,FALSE)),"",VLOOKUP(A25,datosestudiantes,3,FALSE))</f>
        <v/>
      </c>
      <c r="D25" s="11" t="str">
        <f>IF(ISERROR(VLOOKUP(A25,datosestudiantes,4,FALSE)),"",VLOOKUP(A25,datosestudiantes,4,FALSE))</f>
        <v/>
      </c>
      <c r="E25" s="11" t="str">
        <f>IF(ISERROR(VLOOKUP(A25,datosestudiantes,5,FALSE)),"",VLOOKUP(A25,datosestudiantes,5,FALSE))</f>
        <v/>
      </c>
      <c r="F25" s="11" t="str">
        <f>IF(ISERROR(VLOOKUP(A25,datosestudiantes,6,FALSE)),"",VLOOKUP(A25,datosestudiantes,6,FALSE))</f>
        <v/>
      </c>
      <c r="G25" s="11" t="str">
        <f>IF(ISERROR(VLOOKUP(A25,datosestudiantes,7,FALSE)),"",VLOOKUP(A25,datosestudiantes,7,FALSE))</f>
        <v/>
      </c>
      <c r="H25" s="11" t="str">
        <f>IF(ISERROR(VLOOKUP(A25,datosestudiantes,8,FALSE)),"",VLOOKUP(A25,datosestudiantes,8,FALSE))</f>
        <v/>
      </c>
      <c r="I25" s="11" t="str">
        <f>IF(ISERROR(VLOOKUP(A25,datosestudiantes,9,FALSE)),"",VLOOKUP(A25,datosestudiantes,9,FALSE))</f>
        <v/>
      </c>
      <c r="J25" s="11" t="str">
        <f>IF(ISERROR(VLOOKUP(A25,datosestudiantes,10,FALSE)),"",VLOOKUP(A25,datosestudiantes,10,FALSE))</f>
        <v/>
      </c>
      <c r="K25" s="13" t="str">
        <f t="shared" si="0"/>
        <v/>
      </c>
      <c r="L25" s="13" t="e">
        <f t="shared" si="1"/>
        <v>#VALUE!</v>
      </c>
      <c r="M25" s="11" t="str">
        <f>IF(ISERROR(VLOOKUP(A25,datosestudiantes,11,FALSE)),"NO EXISTE",VLOOKUP(A25,datosestudiantes,11,FALSE))</f>
        <v>NO EXISTE</v>
      </c>
      <c r="N25" s="12" t="e">
        <f t="shared" si="2"/>
        <v>#VALUE!</v>
      </c>
      <c r="O25" s="11" t="str">
        <f>IF(ISERROR(VLOOKUP(A25,datosestudiantes,12,FALSE)),"NO EXISTE",VLOOKUP(A25,datosestudiantes,12,FALSE))</f>
        <v>NO EXISTE</v>
      </c>
      <c r="P25" s="12" t="e">
        <f t="shared" si="3"/>
        <v>#VALUE!</v>
      </c>
      <c r="Q25" s="11" t="str">
        <f>IF(ISERROR(VLOOKUP(A25,datosestudiantes,13,FALSE)),"NO EXISTE",VLOOKUP(A25,datosestudiantes,13,FALSE))</f>
        <v>NO EXISTE</v>
      </c>
      <c r="R25" s="12" t="e">
        <f t="shared" si="4"/>
        <v>#VALUE!</v>
      </c>
      <c r="S25" s="11" t="str">
        <f>IF(ISERROR(VLOOKUP(A25,datosestudiantes,14,FALSE)),"NO EXISTE",VLOOKUP(A25,datosestudiantes,14,FALSE))</f>
        <v>NO EXISTE</v>
      </c>
      <c r="T25" s="12" t="e">
        <f t="shared" si="5"/>
        <v>#VALUE!</v>
      </c>
      <c r="U25" s="11" t="str">
        <f>IF(ISERROR(VLOOKUP(A25,datosestudiantes,15,FALSE)),"NO EXISTE",VLOOKUP(A25,datosestudiantes,15,FALSE))</f>
        <v>NO EXISTE</v>
      </c>
      <c r="V25" s="12" t="e">
        <f t="shared" si="6"/>
        <v>#VALUE!</v>
      </c>
      <c r="W25" s="12" t="e">
        <f t="shared" si="7"/>
        <v>#VALUE!</v>
      </c>
      <c r="X25" s="21" t="e">
        <f t="shared" si="8"/>
        <v>#VALUE!</v>
      </c>
    </row>
    <row r="26" spans="1:24" ht="17.25" thickTop="1" thickBot="1" x14ac:dyDescent="0.3">
      <c r="A26" s="3"/>
      <c r="B26" s="3" t="str">
        <f>IF(ISERROR(VLOOKUP(A26,datosestudiantes,2,FALSE)),"NO EXISTE",VLOOKUP(A26,datosestudiantes,2,FALSE))</f>
        <v>NO EXISTE</v>
      </c>
      <c r="C26" s="11" t="str">
        <f>IF(ISERROR(VLOOKUP(A26,datosestudiantes,3,FALSE)),"",VLOOKUP(A26,datosestudiantes,3,FALSE))</f>
        <v/>
      </c>
      <c r="D26" s="11" t="str">
        <f>IF(ISERROR(VLOOKUP(A26,datosestudiantes,4,FALSE)),"",VLOOKUP(A26,datosestudiantes,4,FALSE))</f>
        <v/>
      </c>
      <c r="E26" s="11" t="str">
        <f>IF(ISERROR(VLOOKUP(A26,datosestudiantes,5,FALSE)),"",VLOOKUP(A26,datosestudiantes,5,FALSE))</f>
        <v/>
      </c>
      <c r="F26" s="11" t="str">
        <f>IF(ISERROR(VLOOKUP(A26,datosestudiantes,6,FALSE)),"",VLOOKUP(A26,datosestudiantes,6,FALSE))</f>
        <v/>
      </c>
      <c r="G26" s="11" t="str">
        <f>IF(ISERROR(VLOOKUP(A26,datosestudiantes,7,FALSE)),"",VLOOKUP(A26,datosestudiantes,7,FALSE))</f>
        <v/>
      </c>
      <c r="H26" s="11" t="str">
        <f>IF(ISERROR(VLOOKUP(A26,datosestudiantes,8,FALSE)),"",VLOOKUP(A26,datosestudiantes,8,FALSE))</f>
        <v/>
      </c>
      <c r="I26" s="11" t="str">
        <f>IF(ISERROR(VLOOKUP(A26,datosestudiantes,9,FALSE)),"",VLOOKUP(A26,datosestudiantes,9,FALSE))</f>
        <v/>
      </c>
      <c r="J26" s="11" t="str">
        <f>IF(ISERROR(VLOOKUP(A26,datosestudiantes,10,FALSE)),"",VLOOKUP(A26,datosestudiantes,10,FALSE))</f>
        <v/>
      </c>
      <c r="K26" s="13" t="str">
        <f t="shared" si="0"/>
        <v/>
      </c>
      <c r="L26" s="13" t="e">
        <f t="shared" si="1"/>
        <v>#VALUE!</v>
      </c>
      <c r="M26" s="11" t="str">
        <f>IF(ISERROR(VLOOKUP(A26,datosestudiantes,11,FALSE)),"NO EXISTE",VLOOKUP(A26,datosestudiantes,11,FALSE))</f>
        <v>NO EXISTE</v>
      </c>
      <c r="N26" s="12" t="e">
        <f t="shared" si="2"/>
        <v>#VALUE!</v>
      </c>
      <c r="O26" s="11" t="str">
        <f>IF(ISERROR(VLOOKUP(A26,datosestudiantes,12,FALSE)),"NO EXISTE",VLOOKUP(A26,datosestudiantes,12,FALSE))</f>
        <v>NO EXISTE</v>
      </c>
      <c r="P26" s="12" t="e">
        <f t="shared" si="3"/>
        <v>#VALUE!</v>
      </c>
      <c r="Q26" s="11" t="str">
        <f>IF(ISERROR(VLOOKUP(A26,datosestudiantes,13,FALSE)),"NO EXISTE",VLOOKUP(A26,datosestudiantes,13,FALSE))</f>
        <v>NO EXISTE</v>
      </c>
      <c r="R26" s="12" t="e">
        <f t="shared" si="4"/>
        <v>#VALUE!</v>
      </c>
      <c r="S26" s="11" t="str">
        <f>IF(ISERROR(VLOOKUP(A26,datosestudiantes,14,FALSE)),"NO EXISTE",VLOOKUP(A26,datosestudiantes,14,FALSE))</f>
        <v>NO EXISTE</v>
      </c>
      <c r="T26" s="12" t="e">
        <f t="shared" si="5"/>
        <v>#VALUE!</v>
      </c>
      <c r="U26" s="11" t="str">
        <f>IF(ISERROR(VLOOKUP(A26,datosestudiantes,15,FALSE)),"NO EXISTE",VLOOKUP(A26,datosestudiantes,15,FALSE))</f>
        <v>NO EXISTE</v>
      </c>
      <c r="V26" s="12" t="e">
        <f t="shared" si="6"/>
        <v>#VALUE!</v>
      </c>
      <c r="W26" s="12" t="e">
        <f t="shared" si="7"/>
        <v>#VALUE!</v>
      </c>
      <c r="X26" s="21" t="e">
        <f t="shared" si="8"/>
        <v>#VALUE!</v>
      </c>
    </row>
    <row r="27" spans="1:24" ht="17.25" thickTop="1" thickBot="1" x14ac:dyDescent="0.3">
      <c r="A27" s="3"/>
      <c r="B27" s="3" t="str">
        <f>IF(ISERROR(VLOOKUP(A27,datosestudiantes,2,FALSE)),"NO EXISTE",VLOOKUP(A27,datosestudiantes,2,FALSE))</f>
        <v>NO EXISTE</v>
      </c>
      <c r="C27" s="11" t="str">
        <f>IF(ISERROR(VLOOKUP(A27,datosestudiantes,3,FALSE)),"",VLOOKUP(A27,datosestudiantes,3,FALSE))</f>
        <v/>
      </c>
      <c r="D27" s="11" t="str">
        <f>IF(ISERROR(VLOOKUP(A27,datosestudiantes,4,FALSE)),"",VLOOKUP(A27,datosestudiantes,4,FALSE))</f>
        <v/>
      </c>
      <c r="E27" s="11" t="str">
        <f>IF(ISERROR(VLOOKUP(A27,datosestudiantes,5,FALSE)),"",VLOOKUP(A27,datosestudiantes,5,FALSE))</f>
        <v/>
      </c>
      <c r="F27" s="11" t="str">
        <f>IF(ISERROR(VLOOKUP(A27,datosestudiantes,6,FALSE)),"",VLOOKUP(A27,datosestudiantes,6,FALSE))</f>
        <v/>
      </c>
      <c r="G27" s="11" t="str">
        <f>IF(ISERROR(VLOOKUP(A27,datosestudiantes,7,FALSE)),"",VLOOKUP(A27,datosestudiantes,7,FALSE))</f>
        <v/>
      </c>
      <c r="H27" s="11" t="str">
        <f>IF(ISERROR(VLOOKUP(A27,datosestudiantes,8,FALSE)),"",VLOOKUP(A27,datosestudiantes,8,FALSE))</f>
        <v/>
      </c>
      <c r="I27" s="11" t="str">
        <f>IF(ISERROR(VLOOKUP(A27,datosestudiantes,9,FALSE)),"",VLOOKUP(A27,datosestudiantes,9,FALSE))</f>
        <v/>
      </c>
      <c r="J27" s="11" t="str">
        <f>IF(ISERROR(VLOOKUP(A27,datosestudiantes,10,FALSE)),"",VLOOKUP(A27,datosestudiantes,10,FALSE))</f>
        <v/>
      </c>
      <c r="K27" s="13" t="str">
        <f t="shared" si="0"/>
        <v/>
      </c>
      <c r="L27" s="13" t="e">
        <f t="shared" si="1"/>
        <v>#VALUE!</v>
      </c>
      <c r="M27" s="11" t="str">
        <f>IF(ISERROR(VLOOKUP(A27,datosestudiantes,11,FALSE)),"NO EXISTE",VLOOKUP(A27,datosestudiantes,11,FALSE))</f>
        <v>NO EXISTE</v>
      </c>
      <c r="N27" s="12" t="e">
        <f t="shared" si="2"/>
        <v>#VALUE!</v>
      </c>
      <c r="O27" s="11" t="str">
        <f>IF(ISERROR(VLOOKUP(A27,datosestudiantes,12,FALSE)),"NO EXISTE",VLOOKUP(A27,datosestudiantes,12,FALSE))</f>
        <v>NO EXISTE</v>
      </c>
      <c r="P27" s="12" t="e">
        <f t="shared" si="3"/>
        <v>#VALUE!</v>
      </c>
      <c r="Q27" s="11" t="str">
        <f>IF(ISERROR(VLOOKUP(A27,datosestudiantes,13,FALSE)),"NO EXISTE",VLOOKUP(A27,datosestudiantes,13,FALSE))</f>
        <v>NO EXISTE</v>
      </c>
      <c r="R27" s="12" t="e">
        <f t="shared" si="4"/>
        <v>#VALUE!</v>
      </c>
      <c r="S27" s="11" t="str">
        <f>IF(ISERROR(VLOOKUP(A27,datosestudiantes,14,FALSE)),"NO EXISTE",VLOOKUP(A27,datosestudiantes,14,FALSE))</f>
        <v>NO EXISTE</v>
      </c>
      <c r="T27" s="12" t="e">
        <f t="shared" si="5"/>
        <v>#VALUE!</v>
      </c>
      <c r="U27" s="11" t="str">
        <f>IF(ISERROR(VLOOKUP(A27,datosestudiantes,15,FALSE)),"NO EXISTE",VLOOKUP(A27,datosestudiantes,15,FALSE))</f>
        <v>NO EXISTE</v>
      </c>
      <c r="V27" s="12" t="e">
        <f t="shared" si="6"/>
        <v>#VALUE!</v>
      </c>
      <c r="W27" s="12" t="e">
        <f t="shared" si="7"/>
        <v>#VALUE!</v>
      </c>
      <c r="X27" s="21" t="e">
        <f t="shared" si="8"/>
        <v>#VALUE!</v>
      </c>
    </row>
    <row r="28" spans="1:24" ht="17.25" thickTop="1" thickBot="1" x14ac:dyDescent="0.3">
      <c r="A28" s="3"/>
      <c r="B28" s="3" t="str">
        <f>IF(ISERROR(VLOOKUP(A28,datosestudiantes,2,FALSE)),"NO EXISTE",VLOOKUP(A28,datosestudiantes,2,FALSE))</f>
        <v>NO EXISTE</v>
      </c>
      <c r="C28" s="11" t="str">
        <f>IF(ISERROR(VLOOKUP(A28,datosestudiantes,3,FALSE)),"",VLOOKUP(A28,datosestudiantes,3,FALSE))</f>
        <v/>
      </c>
      <c r="D28" s="11" t="str">
        <f>IF(ISERROR(VLOOKUP(A28,datosestudiantes,4,FALSE)),"",VLOOKUP(A28,datosestudiantes,4,FALSE))</f>
        <v/>
      </c>
      <c r="E28" s="11" t="str">
        <f>IF(ISERROR(VLOOKUP(A28,datosestudiantes,5,FALSE)),"",VLOOKUP(A28,datosestudiantes,5,FALSE))</f>
        <v/>
      </c>
      <c r="F28" s="11" t="str">
        <f>IF(ISERROR(VLOOKUP(A28,datosestudiantes,6,FALSE)),"",VLOOKUP(A28,datosestudiantes,6,FALSE))</f>
        <v/>
      </c>
      <c r="G28" s="11" t="str">
        <f>IF(ISERROR(VLOOKUP(A28,datosestudiantes,7,FALSE)),"",VLOOKUP(A28,datosestudiantes,7,FALSE))</f>
        <v/>
      </c>
      <c r="H28" s="11" t="str">
        <f>IF(ISERROR(VLOOKUP(A28,datosestudiantes,8,FALSE)),"",VLOOKUP(A28,datosestudiantes,8,FALSE))</f>
        <v/>
      </c>
      <c r="I28" s="11" t="str">
        <f>IF(ISERROR(VLOOKUP(A28,datosestudiantes,9,FALSE)),"",VLOOKUP(A28,datosestudiantes,9,FALSE))</f>
        <v/>
      </c>
      <c r="J28" s="11" t="str">
        <f>IF(ISERROR(VLOOKUP(A28,datosestudiantes,10,FALSE)),"",VLOOKUP(A28,datosestudiantes,10,FALSE))</f>
        <v/>
      </c>
      <c r="K28" s="13" t="str">
        <f t="shared" si="0"/>
        <v/>
      </c>
      <c r="L28" s="13" t="e">
        <f t="shared" si="1"/>
        <v>#VALUE!</v>
      </c>
      <c r="M28" s="11" t="str">
        <f>IF(ISERROR(VLOOKUP(A28,datosestudiantes,11,FALSE)),"NO EXISTE",VLOOKUP(A28,datosestudiantes,11,FALSE))</f>
        <v>NO EXISTE</v>
      </c>
      <c r="N28" s="12" t="e">
        <f t="shared" si="2"/>
        <v>#VALUE!</v>
      </c>
      <c r="O28" s="11" t="str">
        <f>IF(ISERROR(VLOOKUP(A28,datosestudiantes,12,FALSE)),"NO EXISTE",VLOOKUP(A28,datosestudiantes,12,FALSE))</f>
        <v>NO EXISTE</v>
      </c>
      <c r="P28" s="12" t="e">
        <f t="shared" si="3"/>
        <v>#VALUE!</v>
      </c>
      <c r="Q28" s="11" t="str">
        <f>IF(ISERROR(VLOOKUP(A28,datosestudiantes,13,FALSE)),"NO EXISTE",VLOOKUP(A28,datosestudiantes,13,FALSE))</f>
        <v>NO EXISTE</v>
      </c>
      <c r="R28" s="12" t="e">
        <f t="shared" si="4"/>
        <v>#VALUE!</v>
      </c>
      <c r="S28" s="11" t="str">
        <f>IF(ISERROR(VLOOKUP(A28,datosestudiantes,14,FALSE)),"NO EXISTE",VLOOKUP(A28,datosestudiantes,14,FALSE))</f>
        <v>NO EXISTE</v>
      </c>
      <c r="T28" s="12" t="e">
        <f t="shared" si="5"/>
        <v>#VALUE!</v>
      </c>
      <c r="U28" s="11" t="str">
        <f>IF(ISERROR(VLOOKUP(A28,datosestudiantes,15,FALSE)),"NO EXISTE",VLOOKUP(A28,datosestudiantes,15,FALSE))</f>
        <v>NO EXISTE</v>
      </c>
      <c r="V28" s="12" t="e">
        <f t="shared" si="6"/>
        <v>#VALUE!</v>
      </c>
      <c r="W28" s="12" t="e">
        <f t="shared" si="7"/>
        <v>#VALUE!</v>
      </c>
      <c r="X28" s="21" t="e">
        <f t="shared" si="8"/>
        <v>#VALUE!</v>
      </c>
    </row>
    <row r="29" spans="1:24" ht="17.25" thickTop="1" thickBot="1" x14ac:dyDescent="0.3">
      <c r="A29" s="3"/>
      <c r="B29" s="3" t="str">
        <f>IF(ISERROR(VLOOKUP(A29,datosestudiantes,2,FALSE)),"NO EXISTE",VLOOKUP(A29,datosestudiantes,2,FALSE))</f>
        <v>NO EXISTE</v>
      </c>
      <c r="C29" s="11" t="str">
        <f>IF(ISERROR(VLOOKUP(A29,datosestudiantes,3,FALSE)),"",VLOOKUP(A29,datosestudiantes,3,FALSE))</f>
        <v/>
      </c>
      <c r="D29" s="11" t="str">
        <f>IF(ISERROR(VLOOKUP(A29,datosestudiantes,4,FALSE)),"",VLOOKUP(A29,datosestudiantes,4,FALSE))</f>
        <v/>
      </c>
      <c r="E29" s="11" t="str">
        <f>IF(ISERROR(VLOOKUP(A29,datosestudiantes,5,FALSE)),"",VLOOKUP(A29,datosestudiantes,5,FALSE))</f>
        <v/>
      </c>
      <c r="F29" s="11" t="str">
        <f>IF(ISERROR(VLOOKUP(A29,datosestudiantes,6,FALSE)),"",VLOOKUP(A29,datosestudiantes,6,FALSE))</f>
        <v/>
      </c>
      <c r="G29" s="11" t="str">
        <f>IF(ISERROR(VLOOKUP(A29,datosestudiantes,7,FALSE)),"",VLOOKUP(A29,datosestudiantes,7,FALSE))</f>
        <v/>
      </c>
      <c r="H29" s="11" t="str">
        <f>IF(ISERROR(VLOOKUP(A29,datosestudiantes,8,FALSE)),"",VLOOKUP(A29,datosestudiantes,8,FALSE))</f>
        <v/>
      </c>
      <c r="I29" s="11" t="str">
        <f>IF(ISERROR(VLOOKUP(A29,datosestudiantes,9,FALSE)),"",VLOOKUP(A29,datosestudiantes,9,FALSE))</f>
        <v/>
      </c>
      <c r="J29" s="11" t="str">
        <f>IF(ISERROR(VLOOKUP(A29,datosestudiantes,10,FALSE)),"",VLOOKUP(A29,datosestudiantes,10,FALSE))</f>
        <v/>
      </c>
      <c r="K29" s="13" t="str">
        <f t="shared" si="0"/>
        <v/>
      </c>
      <c r="L29" s="13" t="e">
        <f t="shared" si="1"/>
        <v>#VALUE!</v>
      </c>
      <c r="M29" s="11" t="str">
        <f>IF(ISERROR(VLOOKUP(A29,datosestudiantes,11,FALSE)),"NO EXISTE",VLOOKUP(A29,datosestudiantes,11,FALSE))</f>
        <v>NO EXISTE</v>
      </c>
      <c r="N29" s="12" t="e">
        <f t="shared" si="2"/>
        <v>#VALUE!</v>
      </c>
      <c r="O29" s="11" t="str">
        <f>IF(ISERROR(VLOOKUP(A29,datosestudiantes,12,FALSE)),"NO EXISTE",VLOOKUP(A29,datosestudiantes,12,FALSE))</f>
        <v>NO EXISTE</v>
      </c>
      <c r="P29" s="12" t="e">
        <f t="shared" si="3"/>
        <v>#VALUE!</v>
      </c>
      <c r="Q29" s="11" t="str">
        <f>IF(ISERROR(VLOOKUP(A29,datosestudiantes,13,FALSE)),"NO EXISTE",VLOOKUP(A29,datosestudiantes,13,FALSE))</f>
        <v>NO EXISTE</v>
      </c>
      <c r="R29" s="12" t="e">
        <f t="shared" si="4"/>
        <v>#VALUE!</v>
      </c>
      <c r="S29" s="11" t="str">
        <f>IF(ISERROR(VLOOKUP(A29,datosestudiantes,14,FALSE)),"NO EXISTE",VLOOKUP(A29,datosestudiantes,14,FALSE))</f>
        <v>NO EXISTE</v>
      </c>
      <c r="T29" s="12" t="e">
        <f t="shared" si="5"/>
        <v>#VALUE!</v>
      </c>
      <c r="U29" s="11" t="str">
        <f>IF(ISERROR(VLOOKUP(A29,datosestudiantes,15,FALSE)),"NO EXISTE",VLOOKUP(A29,datosestudiantes,15,FALSE))</f>
        <v>NO EXISTE</v>
      </c>
      <c r="V29" s="12" t="e">
        <f t="shared" si="6"/>
        <v>#VALUE!</v>
      </c>
      <c r="W29" s="12" t="e">
        <f t="shared" si="7"/>
        <v>#VALUE!</v>
      </c>
      <c r="X29" s="21" t="e">
        <f t="shared" si="8"/>
        <v>#VALUE!</v>
      </c>
    </row>
    <row r="30" spans="1:24" ht="17.25" thickTop="1" thickBot="1" x14ac:dyDescent="0.3">
      <c r="A30" s="3"/>
      <c r="B30" s="3" t="str">
        <f>IF(ISERROR(VLOOKUP(A30,datosestudiantes,2,FALSE)),"NO EXISTE",VLOOKUP(A30,datosestudiantes,2,FALSE))</f>
        <v>NO EXISTE</v>
      </c>
      <c r="C30" s="11" t="str">
        <f>IF(ISERROR(VLOOKUP(A30,datosestudiantes,3,FALSE)),"",VLOOKUP(A30,datosestudiantes,3,FALSE))</f>
        <v/>
      </c>
      <c r="D30" s="11" t="str">
        <f>IF(ISERROR(VLOOKUP(A30,datosestudiantes,4,FALSE)),"",VLOOKUP(A30,datosestudiantes,4,FALSE))</f>
        <v/>
      </c>
      <c r="E30" s="11" t="str">
        <f>IF(ISERROR(VLOOKUP(A30,datosestudiantes,5,FALSE)),"",VLOOKUP(A30,datosestudiantes,5,FALSE))</f>
        <v/>
      </c>
      <c r="F30" s="11" t="str">
        <f>IF(ISERROR(VLOOKUP(A30,datosestudiantes,6,FALSE)),"",VLOOKUP(A30,datosestudiantes,6,FALSE))</f>
        <v/>
      </c>
      <c r="G30" s="11" t="str">
        <f>IF(ISERROR(VLOOKUP(A30,datosestudiantes,7,FALSE)),"",VLOOKUP(A30,datosestudiantes,7,FALSE))</f>
        <v/>
      </c>
      <c r="H30" s="11" t="str">
        <f>IF(ISERROR(VLOOKUP(A30,datosestudiantes,8,FALSE)),"",VLOOKUP(A30,datosestudiantes,8,FALSE))</f>
        <v/>
      </c>
      <c r="I30" s="11" t="str">
        <f>IF(ISERROR(VLOOKUP(A30,datosestudiantes,9,FALSE)),"",VLOOKUP(A30,datosestudiantes,9,FALSE))</f>
        <v/>
      </c>
      <c r="J30" s="11" t="str">
        <f>IF(ISERROR(VLOOKUP(A30,datosestudiantes,10,FALSE)),"",VLOOKUP(A30,datosestudiantes,10,FALSE))</f>
        <v/>
      </c>
      <c r="K30" s="13" t="str">
        <f t="shared" si="0"/>
        <v/>
      </c>
      <c r="L30" s="13" t="e">
        <f t="shared" si="1"/>
        <v>#VALUE!</v>
      </c>
      <c r="M30" s="11" t="str">
        <f>IF(ISERROR(VLOOKUP(A30,datosestudiantes,11,FALSE)),"NO EXISTE",VLOOKUP(A30,datosestudiantes,11,FALSE))</f>
        <v>NO EXISTE</v>
      </c>
      <c r="N30" s="12" t="e">
        <f t="shared" si="2"/>
        <v>#VALUE!</v>
      </c>
      <c r="O30" s="11" t="str">
        <f>IF(ISERROR(VLOOKUP(A30,datosestudiantes,12,FALSE)),"NO EXISTE",VLOOKUP(A30,datosestudiantes,12,FALSE))</f>
        <v>NO EXISTE</v>
      </c>
      <c r="P30" s="12" t="e">
        <f t="shared" si="3"/>
        <v>#VALUE!</v>
      </c>
      <c r="Q30" s="11" t="str">
        <f>IF(ISERROR(VLOOKUP(A30,datosestudiantes,13,FALSE)),"NO EXISTE",VLOOKUP(A30,datosestudiantes,13,FALSE))</f>
        <v>NO EXISTE</v>
      </c>
      <c r="R30" s="12" t="e">
        <f t="shared" si="4"/>
        <v>#VALUE!</v>
      </c>
      <c r="S30" s="11" t="str">
        <f>IF(ISERROR(VLOOKUP(A30,datosestudiantes,14,FALSE)),"NO EXISTE",VLOOKUP(A30,datosestudiantes,14,FALSE))</f>
        <v>NO EXISTE</v>
      </c>
      <c r="T30" s="12" t="e">
        <f t="shared" si="5"/>
        <v>#VALUE!</v>
      </c>
      <c r="U30" s="11" t="str">
        <f>IF(ISERROR(VLOOKUP(A30,datosestudiantes,15,FALSE)),"NO EXISTE",VLOOKUP(A30,datosestudiantes,15,FALSE))</f>
        <v>NO EXISTE</v>
      </c>
      <c r="V30" s="12" t="e">
        <f t="shared" si="6"/>
        <v>#VALUE!</v>
      </c>
      <c r="W30" s="12" t="e">
        <f t="shared" si="7"/>
        <v>#VALUE!</v>
      </c>
      <c r="X30" s="21" t="e">
        <f t="shared" si="8"/>
        <v>#VALUE!</v>
      </c>
    </row>
    <row r="31" spans="1:24" ht="17.25" thickTop="1" thickBot="1" x14ac:dyDescent="0.3">
      <c r="A31" s="3"/>
      <c r="B31" s="3" t="str">
        <f>IF(ISERROR(VLOOKUP(A31,datosestudiantes,2,FALSE)),"NO EXISTE",VLOOKUP(A31,datosestudiantes,2,FALSE))</f>
        <v>NO EXISTE</v>
      </c>
      <c r="C31" s="11" t="str">
        <f>IF(ISERROR(VLOOKUP(A31,datosestudiantes,3,FALSE)),"",VLOOKUP(A31,datosestudiantes,3,FALSE))</f>
        <v/>
      </c>
      <c r="D31" s="11" t="str">
        <f>IF(ISERROR(VLOOKUP(A31,datosestudiantes,4,FALSE)),"",VLOOKUP(A31,datosestudiantes,4,FALSE))</f>
        <v/>
      </c>
      <c r="E31" s="11" t="str">
        <f>IF(ISERROR(VLOOKUP(A31,datosestudiantes,5,FALSE)),"",VLOOKUP(A31,datosestudiantes,5,FALSE))</f>
        <v/>
      </c>
      <c r="F31" s="11" t="str">
        <f>IF(ISERROR(VLOOKUP(A31,datosestudiantes,6,FALSE)),"",VLOOKUP(A31,datosestudiantes,6,FALSE))</f>
        <v/>
      </c>
      <c r="G31" s="11" t="str">
        <f>IF(ISERROR(VLOOKUP(A31,datosestudiantes,7,FALSE)),"",VLOOKUP(A31,datosestudiantes,7,FALSE))</f>
        <v/>
      </c>
      <c r="H31" s="11" t="str">
        <f>IF(ISERROR(VLOOKUP(A31,datosestudiantes,8,FALSE)),"",VLOOKUP(A31,datosestudiantes,8,FALSE))</f>
        <v/>
      </c>
      <c r="I31" s="11" t="str">
        <f>IF(ISERROR(VLOOKUP(A31,datosestudiantes,9,FALSE)),"",VLOOKUP(A31,datosestudiantes,9,FALSE))</f>
        <v/>
      </c>
      <c r="J31" s="11" t="str">
        <f>IF(ISERROR(VLOOKUP(A31,datosestudiantes,10,FALSE)),"",VLOOKUP(A31,datosestudiantes,10,FALSE))</f>
        <v/>
      </c>
      <c r="K31" s="13" t="str">
        <f t="shared" si="0"/>
        <v/>
      </c>
      <c r="L31" s="13" t="e">
        <f t="shared" si="1"/>
        <v>#VALUE!</v>
      </c>
      <c r="M31" s="11" t="str">
        <f>IF(ISERROR(VLOOKUP(A31,datosestudiantes,11,FALSE)),"NO EXISTE",VLOOKUP(A31,datosestudiantes,11,FALSE))</f>
        <v>NO EXISTE</v>
      </c>
      <c r="N31" s="12" t="e">
        <f t="shared" si="2"/>
        <v>#VALUE!</v>
      </c>
      <c r="O31" s="11" t="str">
        <f>IF(ISERROR(VLOOKUP(A31,datosestudiantes,12,FALSE)),"NO EXISTE",VLOOKUP(A31,datosestudiantes,12,FALSE))</f>
        <v>NO EXISTE</v>
      </c>
      <c r="P31" s="12" t="e">
        <f t="shared" si="3"/>
        <v>#VALUE!</v>
      </c>
      <c r="Q31" s="11" t="str">
        <f>IF(ISERROR(VLOOKUP(A31,datosestudiantes,13,FALSE)),"NO EXISTE",VLOOKUP(A31,datosestudiantes,13,FALSE))</f>
        <v>NO EXISTE</v>
      </c>
      <c r="R31" s="12" t="e">
        <f t="shared" si="4"/>
        <v>#VALUE!</v>
      </c>
      <c r="S31" s="11" t="str">
        <f>IF(ISERROR(VLOOKUP(A31,datosestudiantes,14,FALSE)),"NO EXISTE",VLOOKUP(A31,datosestudiantes,14,FALSE))</f>
        <v>NO EXISTE</v>
      </c>
      <c r="T31" s="12" t="e">
        <f t="shared" si="5"/>
        <v>#VALUE!</v>
      </c>
      <c r="U31" s="11" t="str">
        <f>IF(ISERROR(VLOOKUP(A31,datosestudiantes,15,FALSE)),"NO EXISTE",VLOOKUP(A31,datosestudiantes,15,FALSE))</f>
        <v>NO EXISTE</v>
      </c>
      <c r="V31" s="12" t="e">
        <f t="shared" si="6"/>
        <v>#VALUE!</v>
      </c>
      <c r="W31" s="12" t="e">
        <f t="shared" si="7"/>
        <v>#VALUE!</v>
      </c>
      <c r="X31" s="21" t="e">
        <f t="shared" si="8"/>
        <v>#VALUE!</v>
      </c>
    </row>
    <row r="32" spans="1:24" ht="17.25" thickTop="1" thickBot="1" x14ac:dyDescent="0.3">
      <c r="A32" s="3"/>
      <c r="B32" s="3" t="str">
        <f>IF(ISERROR(VLOOKUP(A32,datosestudiantes,2,FALSE)),"NO EXISTE",VLOOKUP(A32,datosestudiantes,2,FALSE))</f>
        <v>NO EXISTE</v>
      </c>
      <c r="C32" s="11" t="str">
        <f>IF(ISERROR(VLOOKUP(A32,datosestudiantes,3,FALSE)),"",VLOOKUP(A32,datosestudiantes,3,FALSE))</f>
        <v/>
      </c>
      <c r="D32" s="11" t="str">
        <f>IF(ISERROR(VLOOKUP(A32,datosestudiantes,4,FALSE)),"",VLOOKUP(A32,datosestudiantes,4,FALSE))</f>
        <v/>
      </c>
      <c r="E32" s="11" t="str">
        <f>IF(ISERROR(VLOOKUP(A32,datosestudiantes,5,FALSE)),"",VLOOKUP(A32,datosestudiantes,5,FALSE))</f>
        <v/>
      </c>
      <c r="F32" s="11" t="str">
        <f>IF(ISERROR(VLOOKUP(A32,datosestudiantes,6,FALSE)),"",VLOOKUP(A32,datosestudiantes,6,FALSE))</f>
        <v/>
      </c>
      <c r="G32" s="11" t="str">
        <f>IF(ISERROR(VLOOKUP(A32,datosestudiantes,7,FALSE)),"",VLOOKUP(A32,datosestudiantes,7,FALSE))</f>
        <v/>
      </c>
      <c r="H32" s="11" t="str">
        <f>IF(ISERROR(VLOOKUP(A32,datosestudiantes,8,FALSE)),"",VLOOKUP(A32,datosestudiantes,8,FALSE))</f>
        <v/>
      </c>
      <c r="I32" s="11" t="str">
        <f>IF(ISERROR(VLOOKUP(A32,datosestudiantes,9,FALSE)),"",VLOOKUP(A32,datosestudiantes,9,FALSE))</f>
        <v/>
      </c>
      <c r="J32" s="11" t="str">
        <f>IF(ISERROR(VLOOKUP(A32,datosestudiantes,10,FALSE)),"",VLOOKUP(A32,datosestudiantes,10,FALSE))</f>
        <v/>
      </c>
      <c r="K32" s="13" t="str">
        <f t="shared" si="0"/>
        <v/>
      </c>
      <c r="L32" s="13" t="e">
        <f t="shared" si="1"/>
        <v>#VALUE!</v>
      </c>
      <c r="M32" s="11" t="str">
        <f>IF(ISERROR(VLOOKUP(A32,datosestudiantes,11,FALSE)),"NO EXISTE",VLOOKUP(A32,datosestudiantes,11,FALSE))</f>
        <v>NO EXISTE</v>
      </c>
      <c r="N32" s="12" t="e">
        <f t="shared" si="2"/>
        <v>#VALUE!</v>
      </c>
      <c r="O32" s="11" t="str">
        <f>IF(ISERROR(VLOOKUP(A32,datosestudiantes,12,FALSE)),"NO EXISTE",VLOOKUP(A32,datosestudiantes,12,FALSE))</f>
        <v>NO EXISTE</v>
      </c>
      <c r="P32" s="12" t="e">
        <f t="shared" si="3"/>
        <v>#VALUE!</v>
      </c>
      <c r="Q32" s="11" t="str">
        <f>IF(ISERROR(VLOOKUP(A32,datosestudiantes,13,FALSE)),"NO EXISTE",VLOOKUP(A32,datosestudiantes,13,FALSE))</f>
        <v>NO EXISTE</v>
      </c>
      <c r="R32" s="12" t="e">
        <f t="shared" si="4"/>
        <v>#VALUE!</v>
      </c>
      <c r="S32" s="11" t="str">
        <f>IF(ISERROR(VLOOKUP(A32,datosestudiantes,14,FALSE)),"NO EXISTE",VLOOKUP(A32,datosestudiantes,14,FALSE))</f>
        <v>NO EXISTE</v>
      </c>
      <c r="T32" s="12" t="e">
        <f t="shared" si="5"/>
        <v>#VALUE!</v>
      </c>
      <c r="U32" s="11" t="str">
        <f>IF(ISERROR(VLOOKUP(A32,datosestudiantes,15,FALSE)),"NO EXISTE",VLOOKUP(A32,datosestudiantes,15,FALSE))</f>
        <v>NO EXISTE</v>
      </c>
      <c r="V32" s="12" t="e">
        <f t="shared" si="6"/>
        <v>#VALUE!</v>
      </c>
      <c r="W32" s="12" t="e">
        <f t="shared" si="7"/>
        <v>#VALUE!</v>
      </c>
      <c r="X32" s="21" t="e">
        <f t="shared" si="8"/>
        <v>#VALUE!</v>
      </c>
    </row>
    <row r="33" spans="1:24" ht="17.25" thickTop="1" thickBot="1" x14ac:dyDescent="0.3">
      <c r="A33" s="3"/>
      <c r="B33" s="3" t="str">
        <f>IF(ISERROR(VLOOKUP(A33,datosestudiantes,2,FALSE)),"NO EXISTE",VLOOKUP(A33,datosestudiantes,2,FALSE))</f>
        <v>NO EXISTE</v>
      </c>
      <c r="C33" s="11" t="str">
        <f>IF(ISERROR(VLOOKUP(A33,datosestudiantes,3,FALSE)),"",VLOOKUP(A33,datosestudiantes,3,FALSE))</f>
        <v/>
      </c>
      <c r="D33" s="11" t="str">
        <f>IF(ISERROR(VLOOKUP(A33,datosestudiantes,4,FALSE)),"",VLOOKUP(A33,datosestudiantes,4,FALSE))</f>
        <v/>
      </c>
      <c r="E33" s="11" t="str">
        <f>IF(ISERROR(VLOOKUP(A33,datosestudiantes,5,FALSE)),"",VLOOKUP(A33,datosestudiantes,5,FALSE))</f>
        <v/>
      </c>
      <c r="F33" s="11" t="str">
        <f>IF(ISERROR(VLOOKUP(A33,datosestudiantes,6,FALSE)),"",VLOOKUP(A33,datosestudiantes,6,FALSE))</f>
        <v/>
      </c>
      <c r="G33" s="11" t="str">
        <f>IF(ISERROR(VLOOKUP(A33,datosestudiantes,7,FALSE)),"",VLOOKUP(A33,datosestudiantes,7,FALSE))</f>
        <v/>
      </c>
      <c r="H33" s="11" t="str">
        <f>IF(ISERROR(VLOOKUP(A33,datosestudiantes,8,FALSE)),"",VLOOKUP(A33,datosestudiantes,8,FALSE))</f>
        <v/>
      </c>
      <c r="I33" s="11" t="str">
        <f>IF(ISERROR(VLOOKUP(A33,datosestudiantes,9,FALSE)),"",VLOOKUP(A33,datosestudiantes,9,FALSE))</f>
        <v/>
      </c>
      <c r="J33" s="11" t="str">
        <f>IF(ISERROR(VLOOKUP(A33,datosestudiantes,10,FALSE)),"",VLOOKUP(A33,datosestudiantes,10,FALSE))</f>
        <v/>
      </c>
      <c r="K33" s="13" t="str">
        <f t="shared" si="0"/>
        <v/>
      </c>
      <c r="L33" s="13" t="e">
        <f t="shared" si="1"/>
        <v>#VALUE!</v>
      </c>
      <c r="M33" s="11" t="str">
        <f>IF(ISERROR(VLOOKUP(A33,datosestudiantes,11,FALSE)),"NO EXISTE",VLOOKUP(A33,datosestudiantes,11,FALSE))</f>
        <v>NO EXISTE</v>
      </c>
      <c r="N33" s="12" t="e">
        <f t="shared" si="2"/>
        <v>#VALUE!</v>
      </c>
      <c r="O33" s="11" t="str">
        <f>IF(ISERROR(VLOOKUP(A33,datosestudiantes,12,FALSE)),"NO EXISTE",VLOOKUP(A33,datosestudiantes,12,FALSE))</f>
        <v>NO EXISTE</v>
      </c>
      <c r="P33" s="12" t="e">
        <f t="shared" si="3"/>
        <v>#VALUE!</v>
      </c>
      <c r="Q33" s="11" t="str">
        <f>IF(ISERROR(VLOOKUP(A33,datosestudiantes,13,FALSE)),"NO EXISTE",VLOOKUP(A33,datosestudiantes,13,FALSE))</f>
        <v>NO EXISTE</v>
      </c>
      <c r="R33" s="12" t="e">
        <f t="shared" si="4"/>
        <v>#VALUE!</v>
      </c>
      <c r="S33" s="11" t="str">
        <f>IF(ISERROR(VLOOKUP(A33,datosestudiantes,14,FALSE)),"NO EXISTE",VLOOKUP(A33,datosestudiantes,14,FALSE))</f>
        <v>NO EXISTE</v>
      </c>
      <c r="T33" s="12" t="e">
        <f t="shared" si="5"/>
        <v>#VALUE!</v>
      </c>
      <c r="U33" s="11" t="str">
        <f>IF(ISERROR(VLOOKUP(A33,datosestudiantes,15,FALSE)),"NO EXISTE",VLOOKUP(A33,datosestudiantes,15,FALSE))</f>
        <v>NO EXISTE</v>
      </c>
      <c r="V33" s="12" t="e">
        <f t="shared" si="6"/>
        <v>#VALUE!</v>
      </c>
      <c r="W33" s="12" t="e">
        <f t="shared" si="7"/>
        <v>#VALUE!</v>
      </c>
      <c r="X33" s="21" t="e">
        <f t="shared" si="8"/>
        <v>#VALUE!</v>
      </c>
    </row>
    <row r="34" spans="1:24" ht="17.25" thickTop="1" thickBot="1" x14ac:dyDescent="0.3">
      <c r="S34" s="4"/>
    </row>
    <row r="35" spans="1:24" ht="17.25" thickTop="1" thickBot="1" x14ac:dyDescent="0.3">
      <c r="T35" s="1" t="s">
        <v>46</v>
      </c>
      <c r="W35" s="17" t="s">
        <v>35</v>
      </c>
      <c r="X35" s="15" t="e">
        <f>MAX(W14:W33)</f>
        <v>#VALUE!</v>
      </c>
    </row>
    <row r="36" spans="1:24" ht="17.25" thickTop="1" thickBot="1" x14ac:dyDescent="0.3">
      <c r="W36" s="17" t="s">
        <v>36</v>
      </c>
      <c r="X36" s="15" t="e">
        <f>MIN(W14:W33)</f>
        <v>#VALUE!</v>
      </c>
    </row>
    <row r="37" spans="1:24" ht="17.25" thickTop="1" thickBot="1" x14ac:dyDescent="0.3">
      <c r="W37" s="17" t="s">
        <v>37</v>
      </c>
      <c r="X37" s="15" t="e">
        <f>AVERAGE(W14:W33)</f>
        <v>#VALUE!</v>
      </c>
    </row>
    <row r="38" spans="1:24" ht="16.5" thickTop="1" x14ac:dyDescent="0.25">
      <c r="T38" s="16"/>
    </row>
    <row r="47" spans="1:24" x14ac:dyDescent="0.25">
      <c r="H47" s="1" t="s">
        <v>48</v>
      </c>
      <c r="O47" s="1" t="s">
        <v>49</v>
      </c>
    </row>
    <row r="61" spans="8:15" x14ac:dyDescent="0.25">
      <c r="H61" s="1" t="s">
        <v>50</v>
      </c>
      <c r="O61" s="1" t="s">
        <v>51</v>
      </c>
    </row>
  </sheetData>
  <mergeCells count="5">
    <mergeCell ref="A9:X10"/>
    <mergeCell ref="A11:X11"/>
    <mergeCell ref="A12:B13"/>
    <mergeCell ref="C12:J12"/>
    <mergeCell ref="C13:J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workbookViewId="0">
      <selection activeCell="D14" sqref="D14"/>
    </sheetView>
  </sheetViews>
  <sheetFormatPr baseColWidth="10" defaultRowHeight="15" x14ac:dyDescent="0.25"/>
  <cols>
    <col min="1" max="1" width="13.28515625" customWidth="1"/>
    <col min="2" max="2" width="5.140625" customWidth="1"/>
    <col min="3" max="3" width="12.85546875" bestFit="1" customWidth="1"/>
    <col min="4" max="4" width="49.85546875" customWidth="1"/>
    <col min="5" max="5" width="3.7109375" customWidth="1"/>
  </cols>
  <sheetData>
    <row r="2" spans="2:5" x14ac:dyDescent="0.25">
      <c r="B2" s="22"/>
      <c r="C2" s="22"/>
      <c r="D2" s="22"/>
      <c r="E2" s="22"/>
    </row>
    <row r="3" spans="2:5" x14ac:dyDescent="0.25">
      <c r="B3" s="22"/>
      <c r="D3" s="33" t="s">
        <v>45</v>
      </c>
      <c r="E3" s="22"/>
    </row>
    <row r="4" spans="2:5" x14ac:dyDescent="0.25">
      <c r="B4" s="22"/>
      <c r="D4" s="33"/>
      <c r="E4" s="22"/>
    </row>
    <row r="5" spans="2:5" x14ac:dyDescent="0.25">
      <c r="B5" s="22"/>
      <c r="D5" s="33"/>
      <c r="E5" s="22"/>
    </row>
    <row r="6" spans="2:5" x14ac:dyDescent="0.25">
      <c r="B6" s="22"/>
      <c r="C6" t="s">
        <v>38</v>
      </c>
      <c r="E6" s="22"/>
    </row>
    <row r="7" spans="2:5" x14ac:dyDescent="0.25">
      <c r="B7" s="22"/>
      <c r="C7" t="s">
        <v>39</v>
      </c>
      <c r="E7" s="22"/>
    </row>
    <row r="8" spans="2:5" x14ac:dyDescent="0.25">
      <c r="B8" s="22"/>
      <c r="C8" t="s">
        <v>40</v>
      </c>
      <c r="E8" s="22"/>
    </row>
    <row r="9" spans="2:5" x14ac:dyDescent="0.25">
      <c r="B9" s="22"/>
      <c r="C9" t="s">
        <v>41</v>
      </c>
      <c r="E9" s="22"/>
    </row>
    <row r="10" spans="2:5" x14ac:dyDescent="0.25">
      <c r="B10" s="22"/>
      <c r="C10" t="s">
        <v>41</v>
      </c>
      <c r="E10" s="22"/>
    </row>
    <row r="11" spans="2:5" x14ac:dyDescent="0.25">
      <c r="B11" s="22"/>
      <c r="C11" t="s">
        <v>42</v>
      </c>
      <c r="E11" s="22"/>
    </row>
    <row r="12" spans="2:5" x14ac:dyDescent="0.25">
      <c r="B12" s="22"/>
      <c r="C12" t="s">
        <v>43</v>
      </c>
      <c r="E12" s="22"/>
    </row>
    <row r="13" spans="2:5" x14ac:dyDescent="0.25">
      <c r="B13" s="22"/>
      <c r="C13" t="s">
        <v>44</v>
      </c>
      <c r="E13" s="22"/>
    </row>
    <row r="14" spans="2:5" x14ac:dyDescent="0.25">
      <c r="B14" s="22"/>
      <c r="E14" s="22"/>
    </row>
    <row r="15" spans="2:5" x14ac:dyDescent="0.25">
      <c r="B15" s="22"/>
      <c r="C15" s="22"/>
      <c r="D15" s="22"/>
      <c r="E15" s="22"/>
    </row>
  </sheetData>
  <mergeCells count="1">
    <mergeCell ref="D3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Datos Estudiantes</vt:lpstr>
      <vt:lpstr>Planilla Notas</vt:lpstr>
      <vt:lpstr>Informe estudiante</vt:lpstr>
      <vt:lpstr>datosestudiantes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paola marin valencia</dc:creator>
  <cp:lastModifiedBy>01061-04</cp:lastModifiedBy>
  <cp:lastPrinted>2012-10-29T02:26:38Z</cp:lastPrinted>
  <dcterms:created xsi:type="dcterms:W3CDTF">2012-10-28T21:45:19Z</dcterms:created>
  <dcterms:modified xsi:type="dcterms:W3CDTF">2015-05-14T01:58:43Z</dcterms:modified>
</cp:coreProperties>
</file>